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Financial Sector\"/>
    </mc:Choice>
  </mc:AlternateContent>
  <xr:revisionPtr revIDLastSave="0" documentId="13_ncr:40009_{39B6F649-315F-4EBB-8576-BA0B7B2F64A9}" xr6:coauthVersionLast="47" xr6:coauthVersionMax="47" xr10:uidLastSave="{00000000-0000-0000-0000-000000000000}"/>
  <bookViews>
    <workbookView xWindow="-120" yWindow="-120" windowWidth="29040" windowHeight="15720"/>
  </bookViews>
  <sheets>
    <sheet name="Annual Financial Data" sheetId="1" r:id="rId1"/>
    <sheet name="Financial Ratio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2" l="1"/>
  <c r="B17" i="2"/>
  <c r="G18" i="2"/>
  <c r="F18" i="2"/>
  <c r="C37" i="2"/>
  <c r="C34" i="2" s="1"/>
  <c r="D37" i="2"/>
  <c r="D34" i="2" s="1"/>
  <c r="E37" i="2"/>
  <c r="E34" i="2" s="1"/>
  <c r="F37" i="2"/>
  <c r="F34" i="2" s="1"/>
  <c r="G37" i="2"/>
  <c r="G34" i="2" s="1"/>
  <c r="H37" i="2"/>
  <c r="H34" i="2" s="1"/>
  <c r="I37" i="2"/>
  <c r="I34" i="2"/>
  <c r="J37" i="2"/>
  <c r="J34" i="2"/>
  <c r="K37" i="2"/>
  <c r="K34" i="2"/>
  <c r="L37" i="2"/>
  <c r="L34" i="2" s="1"/>
  <c r="M37" i="2"/>
  <c r="M34" i="2"/>
  <c r="N37" i="2"/>
  <c r="N34" i="2"/>
  <c r="O37" i="2"/>
  <c r="O34" i="2" s="1"/>
  <c r="P37" i="2"/>
  <c r="P34" i="2" s="1"/>
  <c r="Q37" i="2"/>
  <c r="Q34" i="2"/>
  <c r="R37" i="2"/>
  <c r="R34" i="2"/>
  <c r="S37" i="2"/>
  <c r="S34" i="2"/>
  <c r="T37" i="2"/>
  <c r="T34" i="2" s="1"/>
  <c r="U37" i="2"/>
  <c r="U34" i="2"/>
  <c r="V37" i="2"/>
  <c r="V34" i="2"/>
  <c r="W37" i="2"/>
  <c r="X37" i="2"/>
  <c r="X34" i="2"/>
  <c r="Y37" i="2"/>
  <c r="Z37" i="2"/>
  <c r="Z34" i="2"/>
  <c r="AA37" i="2"/>
  <c r="AA34" i="2"/>
  <c r="AB37" i="2"/>
  <c r="AB34" i="2"/>
  <c r="AC37" i="2"/>
  <c r="AC34" i="2" s="1"/>
  <c r="AD37" i="2"/>
  <c r="AD34" i="2"/>
  <c r="AE37" i="2"/>
  <c r="AE34" i="2"/>
  <c r="AF37" i="2"/>
  <c r="AF34" i="2" s="1"/>
  <c r="AG37" i="2"/>
  <c r="AG34" i="2" s="1"/>
  <c r="AH37" i="2"/>
  <c r="AH34" i="2"/>
  <c r="AI37" i="2"/>
  <c r="AI34" i="2"/>
  <c r="AJ37" i="2"/>
  <c r="AJ34" i="2"/>
  <c r="B37" i="2"/>
  <c r="B34" i="2" s="1"/>
  <c r="C36" i="2"/>
  <c r="D36" i="2"/>
  <c r="E36" i="2"/>
  <c r="F36" i="2"/>
  <c r="G36" i="2"/>
  <c r="H36" i="2"/>
  <c r="K36" i="2"/>
  <c r="L36" i="2"/>
  <c r="M36" i="2"/>
  <c r="N36" i="2"/>
  <c r="O36" i="2"/>
  <c r="P36" i="2"/>
  <c r="Q36" i="2"/>
  <c r="R36" i="2"/>
  <c r="S36" i="2"/>
  <c r="U36" i="2"/>
  <c r="V36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B36" i="2"/>
  <c r="Y34" i="2"/>
  <c r="D33" i="2"/>
  <c r="E33" i="2"/>
  <c r="F33" i="2"/>
  <c r="G33" i="2"/>
  <c r="H33" i="2"/>
  <c r="I33" i="2"/>
  <c r="K33" i="2"/>
  <c r="M33" i="2"/>
  <c r="N33" i="2"/>
  <c r="O33" i="2"/>
  <c r="P33" i="2"/>
  <c r="Q33" i="2"/>
  <c r="R33" i="2"/>
  <c r="U33" i="2"/>
  <c r="V33" i="2"/>
  <c r="X33" i="2"/>
  <c r="Y33" i="2"/>
  <c r="Z33" i="2"/>
  <c r="AA33" i="2"/>
  <c r="AC33" i="2"/>
  <c r="AD33" i="2"/>
  <c r="AG33" i="2"/>
  <c r="AJ33" i="2"/>
  <c r="B33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AI32" i="2"/>
  <c r="AJ32" i="2"/>
  <c r="B32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B30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B29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B28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J26" i="2"/>
  <c r="B26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B25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G24" i="2"/>
  <c r="AH24" i="2"/>
  <c r="AI24" i="2"/>
  <c r="AJ24" i="2"/>
  <c r="B24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G23" i="2"/>
  <c r="AH23" i="2"/>
  <c r="AI23" i="2"/>
  <c r="AJ23" i="2"/>
  <c r="B23" i="2"/>
  <c r="C21" i="2"/>
  <c r="D21" i="2"/>
  <c r="E21" i="2"/>
  <c r="G21" i="2"/>
  <c r="H21" i="2"/>
  <c r="J21" i="2"/>
  <c r="K21" i="2"/>
  <c r="L21" i="2"/>
  <c r="M21" i="2"/>
  <c r="N21" i="2"/>
  <c r="O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G21" i="2"/>
  <c r="AH21" i="2"/>
  <c r="AJ21" i="2"/>
  <c r="C20" i="2"/>
  <c r="D20" i="2"/>
  <c r="E20" i="2"/>
  <c r="G20" i="2"/>
  <c r="H20" i="2"/>
  <c r="J20" i="2"/>
  <c r="K20" i="2"/>
  <c r="L20" i="2"/>
  <c r="M20" i="2"/>
  <c r="N20" i="2"/>
  <c r="O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G20" i="2"/>
  <c r="AH20" i="2"/>
  <c r="AJ20" i="2"/>
  <c r="B20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B19" i="2"/>
  <c r="C18" i="2"/>
  <c r="D18" i="2"/>
  <c r="E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B18" i="2"/>
  <c r="AJ17" i="2"/>
  <c r="G17" i="2"/>
  <c r="J17" i="2"/>
  <c r="K17" i="2"/>
  <c r="Q17" i="2"/>
  <c r="R17" i="2"/>
  <c r="T17" i="2"/>
  <c r="U17" i="2"/>
  <c r="V17" i="2"/>
  <c r="Z17" i="2"/>
  <c r="AH17" i="2"/>
  <c r="M17" i="2"/>
  <c r="AA17" i="2"/>
  <c r="AB17" i="2"/>
  <c r="AD17" i="2"/>
  <c r="AG17" i="2"/>
  <c r="AC17" i="2"/>
  <c r="Y17" i="2"/>
  <c r="W17" i="2"/>
  <c r="O17" i="2"/>
  <c r="N17" i="2"/>
  <c r="L17" i="2"/>
  <c r="H17" i="2"/>
  <c r="E17" i="2"/>
  <c r="D17" i="2"/>
  <c r="C17" i="2"/>
  <c r="X17" i="2"/>
</calcChain>
</file>

<file path=xl/sharedStrings.xml><?xml version="1.0" encoding="utf-8"?>
<sst xmlns="http://schemas.openxmlformats.org/spreadsheetml/2006/main" count="477" uniqueCount="345">
  <si>
    <t>AL-AMAL FINANCIAL INVESTMENTS CO.</t>
  </si>
  <si>
    <t>AL-BILAD SECURITIES AND INVESTMENT</t>
  </si>
  <si>
    <t>ALDAMAN FOR INVESTMENTS</t>
  </si>
  <si>
    <t>ARAB EAST INVESTMENT</t>
  </si>
  <si>
    <t>BABELON INVESTMENTS CO. P.L.C</t>
  </si>
  <si>
    <t>COMPREHENSIVE MULTIPLE PROJECT COMPANY</t>
  </si>
  <si>
    <t>DAR AL AMAN FOR ISLAMIC FINANCE</t>
  </si>
  <si>
    <t>DARAT JORDAN HOLDINGS</t>
  </si>
  <si>
    <t>DARKOM INVESTMENT</t>
  </si>
  <si>
    <t>DIMENSIONS:JORDAN AND EMIRATES COMMERCIAL INVESTMENTS CORPORATION</t>
  </si>
  <si>
    <t>FIRST FINANCE</t>
  </si>
  <si>
    <t>FIRST JORDAN INVESTMENT COMPANY PLC</t>
  </si>
  <si>
    <t>FUTURE ARAB INVESTMENT COMPANY</t>
  </si>
  <si>
    <t>INVESTMENT HOUSE FOR FINANCIAL SERVICES</t>
  </si>
  <si>
    <t>JORDAN LOAN GUARANTEE CORPORATION</t>
  </si>
  <si>
    <t>JORDAN MORTGAGE REFINANCE</t>
  </si>
  <si>
    <t>JORDANIAN EXPATRIATES INVESTMENT HOLDING</t>
  </si>
  <si>
    <t>JORDANIAN MANAGEMENT AND CONSULTING COMPANY</t>
  </si>
  <si>
    <t>KAFA`A FOR FINANCIAL &amp; ECONOMICAL INVESTMENTS (P.L.C)</t>
  </si>
  <si>
    <t>NATIONAL PORTFOLIO SECURITIES</t>
  </si>
  <si>
    <t>RUMM FINANCIAL BROKERAGE</t>
  </si>
  <si>
    <t>SABAEK INVEST COMPANY P.L.C</t>
  </si>
  <si>
    <t>SHARECO BROKERAGE COMPANY</t>
  </si>
  <si>
    <t>UNION INVESTMENT CORPORATION</t>
  </si>
  <si>
    <t>UNITED FINANCIAL INVESTMENTS</t>
  </si>
  <si>
    <t>Revenues</t>
  </si>
  <si>
    <t>Gains (losses) on financial assets at fair value through income statement</t>
  </si>
  <si>
    <t>Dividends on financial assets at fair value through other comprehensive income</t>
  </si>
  <si>
    <t>Gains (losses) of sales financial assets at fair value through other comprehensive income for bond</t>
  </si>
  <si>
    <t>Gains (losses) of sales of investment in associated companies and subsidiaries</t>
  </si>
  <si>
    <t>Gains (losses) on sale of properties and equipments</t>
  </si>
  <si>
    <t>Gains (losses) on sale of investment properties</t>
  </si>
  <si>
    <t>Gains (losses) of currency differences</t>
  </si>
  <si>
    <t>Finance income</t>
  </si>
  <si>
    <t>Gains on investments in subsidiaries, joint ventures and associates</t>
  </si>
  <si>
    <t>Other incomes</t>
  </si>
  <si>
    <t>Total revenue and other income</t>
  </si>
  <si>
    <t>Cost of revenue</t>
  </si>
  <si>
    <t>Operating expenses</t>
  </si>
  <si>
    <t>Finance costs</t>
  </si>
  <si>
    <t>Administrative and general expenses</t>
  </si>
  <si>
    <t>Bad and doubtful debts</t>
  </si>
  <si>
    <t>Provisions of impairment of checks and notes receivables</t>
  </si>
  <si>
    <t>Other provisions</t>
  </si>
  <si>
    <t>Provisions against loans guarantee</t>
  </si>
  <si>
    <t>Provisions against end of service indemnity</t>
  </si>
  <si>
    <t>Board of directors remunerations</t>
  </si>
  <si>
    <t>Selling and marketing expenses</t>
  </si>
  <si>
    <t>Other expenses</t>
  </si>
  <si>
    <t>Total expenses</t>
  </si>
  <si>
    <t>Profit (loss) before tax from continuous operations</t>
  </si>
  <si>
    <t>Income tax expense</t>
  </si>
  <si>
    <t>Profit (loss) from continuing operations</t>
  </si>
  <si>
    <t>Profit (loss) from discontinued operations</t>
  </si>
  <si>
    <t>Profit (loss)</t>
  </si>
  <si>
    <t>Profit (loss), attributable to owners of parent</t>
  </si>
  <si>
    <t>Profit (loss), attributable to non-controlling interests</t>
  </si>
  <si>
    <t>Net cash from (used in) operations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</si>
  <si>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</si>
  <si>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</si>
  <si>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</si>
  <si>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period</t>
  </si>
  <si>
    <t>Cash and cash equivalents at end of period</t>
  </si>
  <si>
    <t>Property and equipment</t>
  </si>
  <si>
    <t>Projects under construction</t>
  </si>
  <si>
    <t>Intangible assets</t>
  </si>
  <si>
    <t>Investment properties</t>
  </si>
  <si>
    <t>Investments in subsidiaries, joint ventures and associates</t>
  </si>
  <si>
    <t>Non-current notes receivables</t>
  </si>
  <si>
    <t>Non-current checks under collection</t>
  </si>
  <si>
    <t>Due from securities depository center, non-current</t>
  </si>
  <si>
    <t>Financial assets at fair value through other comprehensive income</t>
  </si>
  <si>
    <t>Financial assets at amortized cost</t>
  </si>
  <si>
    <t>Deferred tax assets</t>
  </si>
  <si>
    <t>Trade and other non-current receivables</t>
  </si>
  <si>
    <t>Non-current receivables due from related parties</t>
  </si>
  <si>
    <t>Settlement guarantee fund deposit</t>
  </si>
  <si>
    <t>Other non-current assets</t>
  </si>
  <si>
    <t>Total non-current assets</t>
  </si>
  <si>
    <t>Inventory</t>
  </si>
  <si>
    <t>Trade and other current receivables</t>
  </si>
  <si>
    <t>Current receivables due from related parties</t>
  </si>
  <si>
    <t>Due from securities depository center- settlements</t>
  </si>
  <si>
    <t>Account receivable from financing activities</t>
  </si>
  <si>
    <t>Financial assets at fair value through profit or loss</t>
  </si>
  <si>
    <t>Land and buildings for sale</t>
  </si>
  <si>
    <t>Cash on hand and at banks</t>
  </si>
  <si>
    <t>Investment in wakala investment contract</t>
  </si>
  <si>
    <t>Other current assets</t>
  </si>
  <si>
    <t>Assets held for sale</t>
  </si>
  <si>
    <t>Total current assets</t>
  </si>
  <si>
    <t>Total assets</t>
  </si>
  <si>
    <t>Paid-up capital</t>
  </si>
  <si>
    <t>Advances for capital increase</t>
  </si>
  <si>
    <t>Statutory reserve</t>
  </si>
  <si>
    <t>Voluntary reserve</t>
  </si>
  <si>
    <t>Retained earnings</t>
  </si>
  <si>
    <t>Fair value reserve</t>
  </si>
  <si>
    <t>Share premium (discount)</t>
  </si>
  <si>
    <t>General reserve</t>
  </si>
  <si>
    <t>Special reserve</t>
  </si>
  <si>
    <t>Treasury shares</t>
  </si>
  <si>
    <t>Other equity interest</t>
  </si>
  <si>
    <t>Other reserves</t>
  </si>
  <si>
    <t>Total equity attributable to owners of parent</t>
  </si>
  <si>
    <t>Non-controlling interests</t>
  </si>
  <si>
    <t>Total equity</t>
  </si>
  <si>
    <t>Non-current provisions</t>
  </si>
  <si>
    <t>Long term loans</t>
  </si>
  <si>
    <t>Trade and other non-current payables</t>
  </si>
  <si>
    <t>Non-current payables to related parties</t>
  </si>
  <si>
    <t>Deferred tax liabilities</t>
  </si>
  <si>
    <t>Deferred revenue from long term installments</t>
  </si>
  <si>
    <t>Other non-current liabilities</t>
  </si>
  <si>
    <t>Total non-current liabilities</t>
  </si>
  <si>
    <t>Customers' investment accounts</t>
  </si>
  <si>
    <t>Current provisions</t>
  </si>
  <si>
    <t>Short-term loans</t>
  </si>
  <si>
    <t>Trade and other current payables</t>
  </si>
  <si>
    <t>Due to related parties</t>
  </si>
  <si>
    <t>Deferred revenue</t>
  </si>
  <si>
    <t>Due to securities depositary center</t>
  </si>
  <si>
    <t>Income tax provision</t>
  </si>
  <si>
    <t>Other current financial liabilities</t>
  </si>
  <si>
    <t>Other current liabilities</t>
  </si>
  <si>
    <t>Total current liabilities</t>
  </si>
  <si>
    <t>Total liabilities</t>
  </si>
  <si>
    <t>Total equity and liabilities</t>
  </si>
  <si>
    <t>AKARY FOR INDUSTRIES AND REAL ESTATE INVESTMENTS</t>
  </si>
  <si>
    <t>JORDAN INVESTMENT TRUST</t>
  </si>
  <si>
    <t>JORDANIAN MUTUAL FUNDS MANAGEMENT COMPANY</t>
  </si>
  <si>
    <t>TUHAMA FOR FINANCIAL INVESTMENTS</t>
  </si>
  <si>
    <t>ARAB EAST FOR DEVELOPMENT &amp; INVESTMENT</t>
  </si>
  <si>
    <t>الإيرادات</t>
  </si>
  <si>
    <t>ارباح (خسائر) موجودات مالية بالقيمة العادلة من خلال قائمة الدخل</t>
  </si>
  <si>
    <t>توزيعات نقدية من موجودات مالية بالقيمة العادلة من خلال الدخل الشامل الآخر</t>
  </si>
  <si>
    <t>ارباح ( خسائر ) بيع موجودات مالية بالقيمة العادلة من خلال الدخل الشامل الآخر للسندات</t>
  </si>
  <si>
    <t>أرباح (خسائر) بيع استثمار في شركات تابعة وحليفة</t>
  </si>
  <si>
    <t>أرباح (خسائر) بيع ممتلكات ومعدات</t>
  </si>
  <si>
    <t>أرباح (خسائر) بيع استثمارات عقارية</t>
  </si>
  <si>
    <t>أرباح (خسائر) فروقات عملة</t>
  </si>
  <si>
    <t>الدخل التمويلي</t>
  </si>
  <si>
    <t>أرباح استثمارات في الشركات التابعة والحليفة والمشاريع المشتركة</t>
  </si>
  <si>
    <t>ايرادات آخرى</t>
  </si>
  <si>
    <t>إجمالي الايرادات والدخل الاخرى</t>
  </si>
  <si>
    <t>تكلفة الايرادات</t>
  </si>
  <si>
    <t>المصاريف التشيغلية</t>
  </si>
  <si>
    <t>تكاليف التمويل</t>
  </si>
  <si>
    <t>مصاريف إدارية وعمومية</t>
  </si>
  <si>
    <t>ذمم مشكوك في تحصيلها</t>
  </si>
  <si>
    <t>مخصص شيكات واوراق قبض مشكوك في تحصيلها</t>
  </si>
  <si>
    <t>مخصصات أخرى</t>
  </si>
  <si>
    <t>مخصصات ضمان القروض</t>
  </si>
  <si>
    <t>مخصص نهاية الخدمة</t>
  </si>
  <si>
    <t>مكافأة اعضاء مجلس الادارة</t>
  </si>
  <si>
    <t>مصاريف البيع والتسويق</t>
  </si>
  <si>
    <t>مصاريف أخرى</t>
  </si>
  <si>
    <t>مجموع المصاريف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</si>
  <si>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</si>
  <si>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</si>
  <si>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</si>
  <si>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 من العمليات المتوقفة</t>
  </si>
  <si>
    <t>الربح (الخسارة)</t>
  </si>
  <si>
    <t>الربح (الخسارة)، المنسوب إلى مالكي الشركة الأم</t>
  </si>
  <si>
    <t>الربح (الخسارة)، المنسوب إلى حقوق غير المسيطرين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</si>
  <si>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</si>
  <si>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</si>
  <si>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اثر تغيرات أسعار الصرف على النقد والنقد المعادل</t>
  </si>
  <si>
    <t>النقد وما في حكمه في بداية الفترة</t>
  </si>
  <si>
    <t>النقد وما في حكمه في نهاية الفترة</t>
  </si>
  <si>
    <t>ممتلكات ومعدات</t>
  </si>
  <si>
    <t>مشاريع تحت التنفيذ</t>
  </si>
  <si>
    <t>موجودات غير ملموسة</t>
  </si>
  <si>
    <t>استثمارات عقارية</t>
  </si>
  <si>
    <t>الاستثمارات في الشركات التابعة والمشاريع المشتركة والشركات الحليفة</t>
  </si>
  <si>
    <t>اوراق قبض غير متداولة</t>
  </si>
  <si>
    <t>شيكات برسم التحصيل غير المتداولة</t>
  </si>
  <si>
    <t>ذمم مركز ايداع الاوراق المالية غير المتداولة</t>
  </si>
  <si>
    <t>موجودات مالية بالقيمة العادلة من خلال الدخل الشامل الاخر</t>
  </si>
  <si>
    <t>موجودات مالية بالتكلفة المطفأة</t>
  </si>
  <si>
    <t>الموجودات الضريبية المؤجلة</t>
  </si>
  <si>
    <t>الذمم التجارية والذمم الأخرى المدينة غير المتداولة</t>
  </si>
  <si>
    <t>الذمم المدينة غير المتداولة المستحقة من أطراف ذات علاقة</t>
  </si>
  <si>
    <t>امانات صندوق ضمان التسوية</t>
  </si>
  <si>
    <t>موجودات غير متداولة أخرى</t>
  </si>
  <si>
    <t>مجموع الموجودات غير المتداولة</t>
  </si>
  <si>
    <t>المخزون</t>
  </si>
  <si>
    <t>الذمم التجارية والذمم الأخرى المدينة المتداولة</t>
  </si>
  <si>
    <t>الذمم المدينة المتداولة المستحقة من أطراف ذات علاقة</t>
  </si>
  <si>
    <t>حساب تسوية مع مركز ايداع الاوراق المالية</t>
  </si>
  <si>
    <t>ذمم مدينة من انشطة التمويل</t>
  </si>
  <si>
    <t>موجودات مالية بالقيمة العادلة من خلال قائمة الدخل</t>
  </si>
  <si>
    <t>أراضي ومباني للبيع</t>
  </si>
  <si>
    <t>النقد في الصندوق ولدى البنوك</t>
  </si>
  <si>
    <t>الاستثمار في عقود استثمارات وكالة</t>
  </si>
  <si>
    <t>موجودات متداولة أخرى</t>
  </si>
  <si>
    <t>موجودات محتفظ بها للبيع</t>
  </si>
  <si>
    <t>مجموع الموجودات المتداولة</t>
  </si>
  <si>
    <t>مجموع الموجودات</t>
  </si>
  <si>
    <t>رأس المال المدفوع</t>
  </si>
  <si>
    <t>دفعات على حساب زيادة رأس المال</t>
  </si>
  <si>
    <t>احتياطي اجباري</t>
  </si>
  <si>
    <t>إحتياطي اختياري</t>
  </si>
  <si>
    <t>الأرباح المدورة</t>
  </si>
  <si>
    <t>إحتياطي القيمة العادلة</t>
  </si>
  <si>
    <t>علاوة (خصم) إصدار</t>
  </si>
  <si>
    <t>إحتياطي عام</t>
  </si>
  <si>
    <t>إحتياطي خاص</t>
  </si>
  <si>
    <t>أسهم الخزينة</t>
  </si>
  <si>
    <t>حصص ملكية أخرى</t>
  </si>
  <si>
    <t>احتياطيات أخرى</t>
  </si>
  <si>
    <t>مجموع حقوق الملكية المنسوبة إلى مالكي الشركة الأم</t>
  </si>
  <si>
    <t>حقوق غير المسيطرين</t>
  </si>
  <si>
    <t>مجموع حقوق الملكية</t>
  </si>
  <si>
    <t>المخصصات غير المتداولة</t>
  </si>
  <si>
    <t>قروض طويلة الاجل</t>
  </si>
  <si>
    <t>الذمم التجارية والذمم الأخرى الدائنة غير المتداولة</t>
  </si>
  <si>
    <t>الذمم الدائنة غير المتداولة إلى أطراف ذات علاقة</t>
  </si>
  <si>
    <t>مطلوبات ضريبية مؤجلة</t>
  </si>
  <si>
    <t>ايرادات تقسيط مؤجلة طويلة الاجل</t>
  </si>
  <si>
    <t>مطلوبات غير متداولة أخرى</t>
  </si>
  <si>
    <t>مجموع المطلوبات غير المتداولة</t>
  </si>
  <si>
    <t>حسابات استثمارية للعملاء</t>
  </si>
  <si>
    <t>المخصصات المتداولة</t>
  </si>
  <si>
    <t>قروض قصيرة الاجل</t>
  </si>
  <si>
    <t>الذمم التجارية والذمم الأخرى الدائنة</t>
  </si>
  <si>
    <t>الذمم الدائنة لجهات ذات علاقة</t>
  </si>
  <si>
    <t>ايرادات مؤجلة</t>
  </si>
  <si>
    <t>مخصص ضريبة دخل</t>
  </si>
  <si>
    <t>مطلوبات مالية متداولة أخرى</t>
  </si>
  <si>
    <t>مطلوبات متداولة أخرى</t>
  </si>
  <si>
    <t>مجموع المطلوبات المتداولة</t>
  </si>
  <si>
    <t>مجموع المطلوبات</t>
  </si>
  <si>
    <t>مجموع المطلوبات وحقوق الملكية</t>
  </si>
  <si>
    <t>السنابل الدولية للاستثمارات الاسلامية (القابضة)</t>
  </si>
  <si>
    <t>الأمل للاستثمارات المالية</t>
  </si>
  <si>
    <t>البلاد للأوراق المالية والاستثمار</t>
  </si>
  <si>
    <t>الضمان للاستثمار</t>
  </si>
  <si>
    <t>الشرق العربي للتطوير والاستثمارات</t>
  </si>
  <si>
    <t>الشرق العربي للاستثمارات المالية والاقتصادية</t>
  </si>
  <si>
    <t>حدائق بابل المعلقة للاستثمارات</t>
  </si>
  <si>
    <t>المتكاملة للمشاريع المتعددة</t>
  </si>
  <si>
    <t>دار الأمان للتمويل الإسلامي</t>
  </si>
  <si>
    <t>دارات الأردنية القابضة</t>
  </si>
  <si>
    <t>أبعاد الأردن والإمارات للاستثمار التجاري</t>
  </si>
  <si>
    <t>الأولى للتمويل</t>
  </si>
  <si>
    <t>الأردن الأولى للاستثمار</t>
  </si>
  <si>
    <t>المستقبل العربية للاستثمار</t>
  </si>
  <si>
    <t>الثقة للاستثمارات الاردنية</t>
  </si>
  <si>
    <t>الاردنية لضمان القروض</t>
  </si>
  <si>
    <t>الاردنية لاعادة تمويل الرهن العقاري</t>
  </si>
  <si>
    <t>الاستثمارية القابضة للمغتربين الاردنيين</t>
  </si>
  <si>
    <t>الأردنية للإدارة والاستشارات</t>
  </si>
  <si>
    <t>الأردنية لإدارة الصناديق الاستثمارية</t>
  </si>
  <si>
    <t>الأردنية للتطوير والاستثمار المالي</t>
  </si>
  <si>
    <t>الكفاءة للاستثمارات المالية والاقتصادية</t>
  </si>
  <si>
    <t>المحفظة الوطنية للاوراق المالية</t>
  </si>
  <si>
    <t>تهامة للاستثمارات المالية</t>
  </si>
  <si>
    <t>الاتحاد للاستثمارات المالية</t>
  </si>
  <si>
    <t>المتحدة للاستثمارات المالية</t>
  </si>
  <si>
    <t>عقاري للصناعات والاستثمارات العقارية</t>
  </si>
  <si>
    <t>مجموعة العصر للاستثمار</t>
  </si>
  <si>
    <t>داركم اللاستثمار</t>
  </si>
  <si>
    <t>بيت الاستثمار للخدمات المالية</t>
  </si>
  <si>
    <t>رم للوساطة المالية</t>
  </si>
  <si>
    <t>سبائك للاستثمار</t>
  </si>
  <si>
    <t>شيركو للأوراق المالية</t>
  </si>
  <si>
    <t>الشرق الأوسط القابضة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</si>
  <si>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</si>
  <si>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</si>
  <si>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</si>
  <si>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</si>
  <si>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</si>
  <si>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</si>
  <si>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 xml:space="preserve">AL SANABEL INTERNATIONAL FOR ISLAMIC INVESTMENTS (HOLDING) </t>
  </si>
  <si>
    <t xml:space="preserve">AL-AMAL FINANCIAL INVESTMENTS </t>
  </si>
  <si>
    <t xml:space="preserve">BABELON INVESTMENTS </t>
  </si>
  <si>
    <t>DIMENSIONS: JORDAN AND EMIRATES COMMERCIAL INVESTMENTS CORPORATION</t>
  </si>
  <si>
    <t xml:space="preserve">FIRST JORDAN INVESTMENT COMPANY </t>
  </si>
  <si>
    <t>INMA INVESTMENT AND FINANCIAL ADVANCES</t>
  </si>
  <si>
    <t>JORDANIAN CO. FOR DEVELOPING &amp; FINANCIAL INVESTMENT</t>
  </si>
  <si>
    <t xml:space="preserve">KAFA`A FOR FINANCIAL &amp; ECONOMICAL INVESTMENTS </t>
  </si>
  <si>
    <t>CENTURY INVESTMENT GROUP</t>
  </si>
  <si>
    <t xml:space="preserve">SABAEK INVEST COMPANY </t>
  </si>
  <si>
    <t>MIDDLE EAST HOLDING</t>
  </si>
  <si>
    <t>Trading Information in the Regular Market</t>
  </si>
  <si>
    <t>الانماء للاستثمارات والتسهيلات المالية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</si>
  <si>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</si>
  <si>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</si>
  <si>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</si>
  <si>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</si>
  <si>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-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</si>
  <si>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</si>
  <si>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</si>
  <si>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</si>
  <si>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</si>
  <si>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</si>
  <si>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</si>
  <si>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</si>
  <si>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</si>
  <si>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</si>
  <si>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</si>
  <si>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</si>
  <si>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</si>
  <si>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</si>
  <si>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</si>
  <si>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</si>
  <si>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</si>
  <si>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</si>
  <si>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</si>
  <si>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</si>
  <si>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</si>
  <si>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</si>
  <si>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</si>
  <si>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</si>
  <si>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</si>
  <si>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</si>
  <si>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Margin Before Interest and Tax %</t>
  </si>
  <si>
    <t>صافي الربح قبل الفوائد والضريبة الى مجموع الإيرادات %</t>
  </si>
  <si>
    <t xml:space="preserve">Profit Margin % </t>
  </si>
  <si>
    <t>صافي الربح الى مجموع الايرادات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</si>
  <si>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</si>
  <si>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</si>
  <si>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</si>
  <si>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</si>
  <si>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</si>
  <si>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</si>
  <si>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</si>
  <si>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</si>
  <si>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</si>
  <si>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(مرة) </t>
  </si>
  <si>
    <t>Total Assets Turnover (Times)</t>
  </si>
  <si>
    <t xml:space="preserve">معدل دوران الموجودات (مرة) </t>
  </si>
  <si>
    <t>Financial Assets Turnover (Times)</t>
  </si>
  <si>
    <t>(معدل دوران الموجودات المالية (مرة</t>
  </si>
  <si>
    <t>Working Capital Turnover (Times)</t>
  </si>
  <si>
    <t xml:space="preserve">معدل دوران رأس المال العامل (مرة) </t>
  </si>
  <si>
    <t>Current Ratio (Times)</t>
  </si>
  <si>
    <t xml:space="preserve">نسبة التداول (مرة) </t>
  </si>
  <si>
    <t>Working Capital (JD)</t>
  </si>
  <si>
    <t xml:space="preserve">رأس المال العامل (دينار) </t>
  </si>
  <si>
    <t>Annual Financial Data for the Year 2023</t>
  </si>
  <si>
    <t>البيانات المالية السنوية لعام 2023</t>
  </si>
  <si>
    <t>AL SANABEL INTERNATIONAL FOR ISLAMIC INVESTMENTS (HOLDING) PLC. CO.</t>
  </si>
  <si>
    <t>صافي النقد من (المستخدم في) عمليات التشغيل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</si>
</sst>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9" formatCode="0.0"/>
    <numFmt numFmtId="170" formatCode="dd\-mm\-yyyy"/>
    <numFmt numFmtId="171" formatCode="0.0000"/>
    <numFmt numFmtId="175" formatCode="_(* #,##0_);_(* \(#,##0\);_(* &quot;-&quot;??_);_(@_)"/>
  </numFmts>
  <fonts count="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2" fillId="0" borderId="0" xfId="0" applyFont="1"/>
    <xf numFmtId="0" fontId="0" fillId="0" borderId="2" xfId="0" applyNumberFormat="1" applyBorder="1"/>
    <xf numFmtId="0" fontId="0" fillId="0" borderId="5" xfId="0" applyBorder="1"/>
    <xf numFmtId="0" fontId="0" fillId="0" borderId="6" xfId="0" applyBorder="1"/>
    <xf numFmtId="0" fontId="0" fillId="0" borderId="6" xfId="0" applyNumberFormat="1" applyBorder="1"/>
    <xf numFmtId="0" fontId="0" fillId="2" borderId="1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3" fillId="0" borderId="6" xfId="0" applyFont="1" applyFill="1" applyBorder="1" applyAlignment="1">
      <alignment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169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right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170" fontId="3" fillId="0" borderId="6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171" fontId="3" fillId="0" borderId="6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2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2" borderId="11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175" fontId="0" fillId="0" borderId="0" xfId="1" applyNumberFormat="1" applyFont="1"/>
    <xf numFmtId="0" fontId="0" fillId="0" borderId="1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23</xdr:col>
      <xdr:colOff>885825</xdr:colOff>
      <xdr:row>3</xdr:row>
      <xdr:rowOff>9525</xdr:rowOff>
    </xdr:to>
    <xdr:pic>
      <xdr:nvPicPr>
        <xdr:cNvPr id="1143" name="Picture 1">
          <a:extLst>
            <a:ext uri="{FF2B5EF4-FFF2-40B4-BE49-F238E27FC236}">
              <a16:creationId xmlns:a16="http://schemas.microsoft.com/office/drawing/2014/main" id="{48B55105-561A-45C5-A621-89D5B8CFA4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66998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L165"/>
  <sheetViews>
    <sheetView tabSelected="1" workbookViewId="0">
      <selection activeCell="AK127" sqref="AK127"/>
    </sheetView>
  </sheetViews>
  <sheetFormatPr defaultRowHeight="12.75" x14ac:dyDescent="0.2"/>
  <cols>
    <col min="1" max="1" width="81.42578125" customWidth="1"/>
    <col min="2" max="36" width="20.7109375" customWidth="1"/>
    <col min="37" max="37" width="56.140625" bestFit="1" customWidth="1"/>
    <col min="38" max="38" width="12.85546875" bestFit="1" customWidth="1"/>
  </cols>
  <sheetData>
    <row r="7" spans="1:37" ht="15" x14ac:dyDescent="0.25">
      <c r="A7" s="29" t="s">
        <v>341</v>
      </c>
      <c r="AK7" s="29" t="s">
        <v>342</v>
      </c>
    </row>
    <row r="9" spans="1:37" ht="29.25" customHeight="1" x14ac:dyDescent="0.2">
      <c r="A9" s="30"/>
      <c r="B9" s="4" t="s">
        <v>234</v>
      </c>
      <c r="C9" s="3" t="s">
        <v>235</v>
      </c>
      <c r="D9" s="3" t="s">
        <v>236</v>
      </c>
      <c r="E9" s="3" t="s">
        <v>237</v>
      </c>
      <c r="F9" s="3" t="s">
        <v>238</v>
      </c>
      <c r="G9" s="3" t="s">
        <v>239</v>
      </c>
      <c r="H9" s="3" t="s">
        <v>240</v>
      </c>
      <c r="I9" s="3" t="s">
        <v>241</v>
      </c>
      <c r="J9" s="3" t="s">
        <v>242</v>
      </c>
      <c r="K9" s="4" t="s">
        <v>243</v>
      </c>
      <c r="L9" s="3" t="s">
        <v>244</v>
      </c>
      <c r="M9" s="3" t="s">
        <v>245</v>
      </c>
      <c r="N9" s="3" t="s">
        <v>246</v>
      </c>
      <c r="O9" s="3" t="s">
        <v>247</v>
      </c>
      <c r="P9" s="12" t="s">
        <v>286</v>
      </c>
      <c r="Q9" s="3" t="s">
        <v>248</v>
      </c>
      <c r="R9" s="3" t="s">
        <v>249</v>
      </c>
      <c r="S9" s="4" t="s">
        <v>250</v>
      </c>
      <c r="T9" s="3" t="s">
        <v>251</v>
      </c>
      <c r="U9" s="3" t="s">
        <v>252</v>
      </c>
      <c r="V9" s="3" t="s">
        <v>253</v>
      </c>
      <c r="W9" s="3" t="s">
        <v>254</v>
      </c>
      <c r="X9" s="3" t="s">
        <v>255</v>
      </c>
      <c r="Y9" s="3" t="s">
        <v>256</v>
      </c>
      <c r="Z9" s="3" t="s">
        <v>257</v>
      </c>
      <c r="AA9" s="3" t="s">
        <v>258</v>
      </c>
      <c r="AB9" s="3" t="s">
        <v>259</v>
      </c>
      <c r="AC9" s="4" t="s">
        <v>260</v>
      </c>
      <c r="AD9" s="3" t="s">
        <v>261</v>
      </c>
      <c r="AE9" s="3" t="s">
        <v>262</v>
      </c>
      <c r="AF9" s="3" t="s">
        <v>263</v>
      </c>
      <c r="AG9" s="3" t="s">
        <v>264</v>
      </c>
      <c r="AH9" s="3" t="s">
        <v>265</v>
      </c>
      <c r="AI9" s="4" t="s">
        <v>266</v>
      </c>
      <c r="AJ9" s="3" t="s">
        <v>267</v>
      </c>
      <c r="AK9" s="30"/>
    </row>
    <row r="10" spans="1:37" ht="63.75" x14ac:dyDescent="0.2">
      <c r="A10" s="31"/>
      <c r="B10" s="4" t="s">
        <v>343</v>
      </c>
      <c r="C10" s="3" t="s">
        <v>0</v>
      </c>
      <c r="D10" s="3" t="s">
        <v>1</v>
      </c>
      <c r="E10" s="3" t="s">
        <v>2</v>
      </c>
      <c r="F10" s="3" t="s">
        <v>132</v>
      </c>
      <c r="G10" s="3" t="s">
        <v>3</v>
      </c>
      <c r="H10" s="3" t="s">
        <v>4</v>
      </c>
      <c r="I10" s="3" t="s">
        <v>5</v>
      </c>
      <c r="J10" s="3" t="s">
        <v>6</v>
      </c>
      <c r="K10" s="4" t="s">
        <v>7</v>
      </c>
      <c r="L10" s="3" t="s">
        <v>9</v>
      </c>
      <c r="M10" s="3" t="s">
        <v>10</v>
      </c>
      <c r="N10" s="3" t="s">
        <v>11</v>
      </c>
      <c r="O10" s="3" t="s">
        <v>12</v>
      </c>
      <c r="P10" s="3" t="s">
        <v>279</v>
      </c>
      <c r="Q10" s="3" t="s">
        <v>129</v>
      </c>
      <c r="R10" s="3" t="s">
        <v>14</v>
      </c>
      <c r="S10" s="4" t="s">
        <v>15</v>
      </c>
      <c r="T10" s="3" t="s">
        <v>16</v>
      </c>
      <c r="U10" s="3" t="s">
        <v>17</v>
      </c>
      <c r="V10" s="3" t="s">
        <v>130</v>
      </c>
      <c r="W10" s="3" t="s">
        <v>280</v>
      </c>
      <c r="X10" s="3" t="s">
        <v>18</v>
      </c>
      <c r="Y10" s="3" t="s">
        <v>19</v>
      </c>
      <c r="Z10" s="3" t="s">
        <v>131</v>
      </c>
      <c r="AA10" s="3" t="s">
        <v>23</v>
      </c>
      <c r="AB10" s="3" t="s">
        <v>24</v>
      </c>
      <c r="AC10" s="4" t="s">
        <v>128</v>
      </c>
      <c r="AD10" s="3" t="s">
        <v>282</v>
      </c>
      <c r="AE10" s="3" t="s">
        <v>8</v>
      </c>
      <c r="AF10" s="3" t="s">
        <v>13</v>
      </c>
      <c r="AG10" s="3" t="s">
        <v>20</v>
      </c>
      <c r="AH10" s="3" t="s">
        <v>21</v>
      </c>
      <c r="AI10" s="4" t="s">
        <v>22</v>
      </c>
      <c r="AJ10" s="3" t="s">
        <v>284</v>
      </c>
      <c r="AK10" s="31"/>
    </row>
    <row r="11" spans="1:37" ht="24" customHeight="1" x14ac:dyDescent="0.2">
      <c r="A11" s="32"/>
      <c r="B11" s="4">
        <v>131249</v>
      </c>
      <c r="C11" s="33">
        <v>131231</v>
      </c>
      <c r="D11" s="33">
        <v>131250</v>
      </c>
      <c r="E11" s="33">
        <v>131065</v>
      </c>
      <c r="F11" s="33">
        <v>131210</v>
      </c>
      <c r="G11" s="33">
        <v>131082</v>
      </c>
      <c r="H11" s="33">
        <v>131260</v>
      </c>
      <c r="I11" s="33">
        <v>141086</v>
      </c>
      <c r="J11" s="33">
        <v>131282</v>
      </c>
      <c r="K11" s="34">
        <v>131274</v>
      </c>
      <c r="L11" s="33">
        <v>131271</v>
      </c>
      <c r="M11" s="33">
        <v>131251</v>
      </c>
      <c r="N11" s="33">
        <v>131269</v>
      </c>
      <c r="O11" s="33">
        <v>131258</v>
      </c>
      <c r="P11" s="33">
        <v>131036</v>
      </c>
      <c r="Q11" s="33">
        <v>131039</v>
      </c>
      <c r="R11" s="33">
        <v>131071</v>
      </c>
      <c r="S11" s="34">
        <v>131105</v>
      </c>
      <c r="T11" s="33">
        <v>131025</v>
      </c>
      <c r="U11" s="33">
        <v>131252</v>
      </c>
      <c r="V11" s="33">
        <v>141218</v>
      </c>
      <c r="W11" s="33">
        <v>141032</v>
      </c>
      <c r="X11" s="33">
        <v>131267</v>
      </c>
      <c r="Y11" s="33">
        <v>131018</v>
      </c>
      <c r="Z11" s="33">
        <v>131268</v>
      </c>
      <c r="AA11" s="33">
        <v>131069</v>
      </c>
      <c r="AB11" s="33">
        <v>131090</v>
      </c>
      <c r="AC11" s="34">
        <v>141031</v>
      </c>
      <c r="AD11" s="33">
        <v>131097</v>
      </c>
      <c r="AE11" s="33">
        <v>121033</v>
      </c>
      <c r="AF11" s="33">
        <v>131226</v>
      </c>
      <c r="AG11" s="33">
        <v>131289</v>
      </c>
      <c r="AH11" s="33">
        <v>131275</v>
      </c>
      <c r="AI11" s="34">
        <v>131248</v>
      </c>
      <c r="AJ11" s="3">
        <v>131293</v>
      </c>
      <c r="AK11" s="32"/>
    </row>
    <row r="13" spans="1:37" x14ac:dyDescent="0.2">
      <c r="A13" s="7" t="s">
        <v>268</v>
      </c>
      <c r="AK13" s="7" t="s">
        <v>269</v>
      </c>
    </row>
    <row r="14" spans="1:37" x14ac:dyDescent="0.2">
      <c r="A14" s="10" t="s">
        <v>63</v>
      </c>
      <c r="B14" s="11">
        <v>103587</v>
      </c>
      <c r="C14" s="8">
        <v>219409</v>
      </c>
      <c r="D14" s="2">
        <v>9433</v>
      </c>
      <c r="E14" s="2">
        <v>27978</v>
      </c>
      <c r="F14" s="1">
        <v>0</v>
      </c>
      <c r="G14" s="2">
        <v>2239</v>
      </c>
      <c r="H14" s="1">
        <v>0</v>
      </c>
      <c r="I14" s="1">
        <v>0</v>
      </c>
      <c r="J14" s="2">
        <v>245418</v>
      </c>
      <c r="K14" s="2">
        <v>1827</v>
      </c>
      <c r="L14" s="1">
        <v>0</v>
      </c>
      <c r="M14" s="2">
        <v>158378</v>
      </c>
      <c r="N14" s="2">
        <v>300093</v>
      </c>
      <c r="O14" s="2">
        <v>5127711</v>
      </c>
      <c r="P14" s="2">
        <v>13704</v>
      </c>
      <c r="Q14" s="2">
        <v>2041387</v>
      </c>
      <c r="R14" s="2">
        <v>3179346</v>
      </c>
      <c r="S14" s="2">
        <v>412102</v>
      </c>
      <c r="T14" s="2">
        <v>17624</v>
      </c>
      <c r="U14" s="2">
        <v>158029</v>
      </c>
      <c r="V14" s="2">
        <v>0</v>
      </c>
      <c r="W14" s="2">
        <v>1</v>
      </c>
      <c r="X14" s="2">
        <v>80</v>
      </c>
      <c r="Y14" s="2">
        <v>69269</v>
      </c>
      <c r="Z14" s="1">
        <v>3</v>
      </c>
      <c r="AA14" s="2">
        <v>26322797</v>
      </c>
      <c r="AB14" s="2">
        <v>1089524</v>
      </c>
      <c r="AC14" s="1">
        <v>3</v>
      </c>
      <c r="AD14" s="2">
        <v>9276</v>
      </c>
      <c r="AE14" s="1">
        <v>0</v>
      </c>
      <c r="AF14" s="1">
        <v>1</v>
      </c>
      <c r="AG14" s="2">
        <v>18972</v>
      </c>
      <c r="AH14" s="2">
        <v>56768</v>
      </c>
      <c r="AI14" s="2">
        <v>129129</v>
      </c>
      <c r="AJ14" s="2">
        <v>0</v>
      </c>
      <c r="AK14" s="1" t="s">
        <v>170</v>
      </c>
    </row>
    <row r="15" spans="1:37" x14ac:dyDescent="0.2">
      <c r="A15" s="9" t="s">
        <v>64</v>
      </c>
      <c r="B15" s="9">
        <v>0</v>
      </c>
      <c r="C15" s="1">
        <v>0</v>
      </c>
      <c r="D15" s="1">
        <v>0</v>
      </c>
      <c r="E15" s="1">
        <v>0</v>
      </c>
      <c r="F15" s="1">
        <v>0</v>
      </c>
      <c r="G15" s="2">
        <v>534999</v>
      </c>
      <c r="H15" s="1">
        <v>0</v>
      </c>
      <c r="I15" s="1">
        <v>0</v>
      </c>
      <c r="J15" s="1">
        <v>0</v>
      </c>
      <c r="K15" s="2">
        <v>881555</v>
      </c>
      <c r="L15" s="1">
        <v>0</v>
      </c>
      <c r="M15" s="1">
        <v>0</v>
      </c>
      <c r="N15" s="2">
        <v>12000</v>
      </c>
      <c r="O15" s="1">
        <v>0</v>
      </c>
      <c r="P15" s="1">
        <v>0</v>
      </c>
      <c r="Q15" s="2">
        <v>0</v>
      </c>
      <c r="R15" s="1">
        <v>0</v>
      </c>
      <c r="S15" s="1">
        <v>0</v>
      </c>
      <c r="T15" s="2">
        <v>933982</v>
      </c>
      <c r="U15" s="1">
        <v>0</v>
      </c>
      <c r="V15" s="2">
        <v>0</v>
      </c>
      <c r="W15" s="1">
        <v>0</v>
      </c>
      <c r="X15" s="1">
        <v>0</v>
      </c>
      <c r="Y15" s="1">
        <v>0</v>
      </c>
      <c r="Z15" s="1">
        <v>0</v>
      </c>
      <c r="AA15" s="2">
        <v>17720706</v>
      </c>
      <c r="AB15" s="1">
        <v>0</v>
      </c>
      <c r="AC15" s="1">
        <v>0</v>
      </c>
      <c r="AD15" s="2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 t="s">
        <v>171</v>
      </c>
    </row>
    <row r="16" spans="1:37" x14ac:dyDescent="0.2">
      <c r="A16" s="1" t="s">
        <v>65</v>
      </c>
      <c r="B16" s="1">
        <v>0</v>
      </c>
      <c r="C16" s="1">
        <v>0</v>
      </c>
      <c r="D16" s="2">
        <v>5464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2">
        <v>1</v>
      </c>
      <c r="P16" s="2">
        <v>0</v>
      </c>
      <c r="Q16" s="1">
        <v>0</v>
      </c>
      <c r="R16" s="1">
        <v>0</v>
      </c>
      <c r="S16" s="1">
        <v>0</v>
      </c>
      <c r="T16" s="2">
        <v>200000</v>
      </c>
      <c r="U16" s="1">
        <v>0</v>
      </c>
      <c r="V16" s="1">
        <v>0</v>
      </c>
      <c r="W16" s="2">
        <v>1771000</v>
      </c>
      <c r="X16" s="2">
        <v>0</v>
      </c>
      <c r="Y16" s="1">
        <v>0</v>
      </c>
      <c r="Z16" s="1">
        <v>0</v>
      </c>
      <c r="AA16" s="2">
        <v>3647535</v>
      </c>
      <c r="AB16" s="2">
        <v>76547</v>
      </c>
      <c r="AC16" s="1">
        <v>0</v>
      </c>
      <c r="AD16" s="2">
        <v>0</v>
      </c>
      <c r="AE16" s="1">
        <v>0</v>
      </c>
      <c r="AF16" s="1">
        <v>200000</v>
      </c>
      <c r="AG16" s="2">
        <v>51699</v>
      </c>
      <c r="AH16" s="2">
        <v>187500</v>
      </c>
      <c r="AI16" s="2">
        <v>203107</v>
      </c>
      <c r="AJ16" s="2">
        <v>0</v>
      </c>
      <c r="AK16" s="1" t="s">
        <v>172</v>
      </c>
    </row>
    <row r="17" spans="1:38" x14ac:dyDescent="0.2">
      <c r="A17" s="1" t="s">
        <v>66</v>
      </c>
      <c r="B17" s="2">
        <v>6134400</v>
      </c>
      <c r="C17" s="2">
        <v>1165105</v>
      </c>
      <c r="D17" s="2">
        <v>1471301</v>
      </c>
      <c r="E17" s="2">
        <v>1900229</v>
      </c>
      <c r="F17" s="1">
        <v>0</v>
      </c>
      <c r="G17" s="2">
        <v>32016555</v>
      </c>
      <c r="H17" s="1">
        <v>0</v>
      </c>
      <c r="I17" s="1">
        <v>0</v>
      </c>
      <c r="J17" s="2">
        <v>389534</v>
      </c>
      <c r="K17" s="2">
        <v>3770959</v>
      </c>
      <c r="L17" s="1">
        <v>0</v>
      </c>
      <c r="M17" s="2">
        <v>1829865</v>
      </c>
      <c r="N17" s="2">
        <v>28943601</v>
      </c>
      <c r="O17" s="2">
        <v>5403046</v>
      </c>
      <c r="P17" s="2">
        <v>460222</v>
      </c>
      <c r="Q17" s="2">
        <v>10285989</v>
      </c>
      <c r="R17" s="1">
        <v>0</v>
      </c>
      <c r="S17" s="1">
        <v>0</v>
      </c>
      <c r="T17" s="2">
        <v>1963552</v>
      </c>
      <c r="U17" s="1">
        <v>0</v>
      </c>
      <c r="V17" s="1">
        <v>0</v>
      </c>
      <c r="W17" s="1">
        <v>0</v>
      </c>
      <c r="X17" s="2">
        <v>3507590</v>
      </c>
      <c r="Y17" s="2">
        <v>134454</v>
      </c>
      <c r="Z17" s="1">
        <v>3101945</v>
      </c>
      <c r="AA17" s="2">
        <v>17203</v>
      </c>
      <c r="AB17" s="1">
        <v>0</v>
      </c>
      <c r="AC17" s="1">
        <v>132556</v>
      </c>
      <c r="AD17" s="2">
        <v>9139199</v>
      </c>
      <c r="AE17" s="1">
        <v>2767878</v>
      </c>
      <c r="AF17" s="1">
        <v>0</v>
      </c>
      <c r="AG17" s="1">
        <v>0</v>
      </c>
      <c r="AH17" s="2">
        <v>585553</v>
      </c>
      <c r="AI17" s="2">
        <v>2995990</v>
      </c>
      <c r="AJ17" s="2">
        <v>0</v>
      </c>
      <c r="AK17" s="1" t="s">
        <v>173</v>
      </c>
    </row>
    <row r="18" spans="1:38" x14ac:dyDescent="0.2">
      <c r="A18" s="1" t="s">
        <v>67</v>
      </c>
      <c r="B18" s="2">
        <v>4718877</v>
      </c>
      <c r="C18" s="1">
        <v>0</v>
      </c>
      <c r="D18" s="2">
        <v>1571801</v>
      </c>
      <c r="E18" s="2">
        <v>5546854</v>
      </c>
      <c r="F18" s="1">
        <v>0</v>
      </c>
      <c r="G18" s="2">
        <v>12507824</v>
      </c>
      <c r="H18" s="1">
        <v>0</v>
      </c>
      <c r="I18" s="2">
        <v>5560534</v>
      </c>
      <c r="J18" s="1">
        <v>0</v>
      </c>
      <c r="K18" s="2">
        <v>2838323</v>
      </c>
      <c r="L18" s="1">
        <v>0</v>
      </c>
      <c r="M18" s="1">
        <v>0</v>
      </c>
      <c r="N18" s="2">
        <v>20004</v>
      </c>
      <c r="O18" s="2">
        <v>955715</v>
      </c>
      <c r="P18" s="2">
        <v>0</v>
      </c>
      <c r="Q18" s="2">
        <v>10071691</v>
      </c>
      <c r="R18" s="1">
        <v>0</v>
      </c>
      <c r="S18" s="1">
        <v>0</v>
      </c>
      <c r="T18" s="1">
        <v>0</v>
      </c>
      <c r="U18" s="1">
        <v>0</v>
      </c>
      <c r="V18" s="2">
        <v>4126497</v>
      </c>
      <c r="W18" s="1">
        <v>0</v>
      </c>
      <c r="X18" s="1">
        <v>0</v>
      </c>
      <c r="Y18" s="2">
        <v>4695454</v>
      </c>
      <c r="Z18" s="1">
        <v>516281</v>
      </c>
      <c r="AA18" s="2">
        <v>7388858</v>
      </c>
      <c r="AB18" s="1">
        <v>0</v>
      </c>
      <c r="AC18" s="1">
        <v>0</v>
      </c>
      <c r="AD18" s="2">
        <v>460494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2">
        <v>39173103</v>
      </c>
      <c r="AK18" s="1" t="s">
        <v>174</v>
      </c>
    </row>
    <row r="19" spans="1:38" x14ac:dyDescent="0.2">
      <c r="A19" s="1" t="s">
        <v>68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2">
        <v>0</v>
      </c>
      <c r="R19" s="1">
        <v>0</v>
      </c>
      <c r="S19" s="1">
        <v>0</v>
      </c>
      <c r="T19" s="1">
        <v>0</v>
      </c>
      <c r="U19" s="2">
        <v>3266820</v>
      </c>
      <c r="V19" s="2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2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 t="s">
        <v>175</v>
      </c>
    </row>
    <row r="20" spans="1:38" x14ac:dyDescent="0.2">
      <c r="A20" s="1" t="s">
        <v>69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2">
        <v>47000</v>
      </c>
      <c r="L20" s="1">
        <v>0</v>
      </c>
      <c r="M20" s="2">
        <v>551832</v>
      </c>
      <c r="N20" s="1">
        <v>0</v>
      </c>
      <c r="O20" s="1">
        <v>0</v>
      </c>
      <c r="P20" s="1">
        <v>0</v>
      </c>
      <c r="Q20" s="2">
        <v>0</v>
      </c>
      <c r="R20" s="1">
        <v>0</v>
      </c>
      <c r="S20" s="1">
        <v>0</v>
      </c>
      <c r="T20" s="1">
        <v>0</v>
      </c>
      <c r="U20" s="1">
        <v>0</v>
      </c>
      <c r="V20" s="2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2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2">
        <v>0</v>
      </c>
      <c r="AK20" s="1" t="s">
        <v>176</v>
      </c>
    </row>
    <row r="21" spans="1:38" x14ac:dyDescent="0.2">
      <c r="A21" s="1" t="s">
        <v>70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2">
        <v>0</v>
      </c>
      <c r="R21" s="1">
        <v>0</v>
      </c>
      <c r="S21" s="1">
        <v>0</v>
      </c>
      <c r="T21" s="1">
        <v>0</v>
      </c>
      <c r="U21" s="1">
        <v>0</v>
      </c>
      <c r="V21" s="2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2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2">
        <v>0</v>
      </c>
      <c r="AK21" s="1" t="s">
        <v>177</v>
      </c>
    </row>
    <row r="22" spans="1:38" x14ac:dyDescent="0.2">
      <c r="A22" s="1" t="s">
        <v>71</v>
      </c>
      <c r="B22" s="1">
        <v>0</v>
      </c>
      <c r="C22" s="1">
        <v>0</v>
      </c>
      <c r="D22" s="2">
        <v>2545575</v>
      </c>
      <c r="E22" s="2">
        <v>236550</v>
      </c>
      <c r="F22" s="2">
        <v>224671</v>
      </c>
      <c r="G22" s="2">
        <v>1899679</v>
      </c>
      <c r="H22" s="2">
        <v>1672236</v>
      </c>
      <c r="I22" s="1">
        <v>0</v>
      </c>
      <c r="J22" s="1">
        <v>0</v>
      </c>
      <c r="K22" s="2">
        <v>667770</v>
      </c>
      <c r="L22" s="1">
        <v>0</v>
      </c>
      <c r="M22" s="2">
        <v>4011056</v>
      </c>
      <c r="N22" s="2">
        <v>14425658</v>
      </c>
      <c r="O22" s="2">
        <v>465864</v>
      </c>
      <c r="P22" s="2">
        <v>134071</v>
      </c>
      <c r="Q22" s="1">
        <v>0</v>
      </c>
      <c r="R22" s="2">
        <v>1115788</v>
      </c>
      <c r="S22" s="1">
        <v>0</v>
      </c>
      <c r="T22" s="1">
        <v>0</v>
      </c>
      <c r="U22" s="2">
        <v>1192084</v>
      </c>
      <c r="V22" s="2">
        <v>1</v>
      </c>
      <c r="W22" s="1">
        <v>0</v>
      </c>
      <c r="X22" s="2">
        <v>64839</v>
      </c>
      <c r="Y22" s="2">
        <v>47679</v>
      </c>
      <c r="Z22" s="1">
        <v>23538</v>
      </c>
      <c r="AA22" s="2">
        <v>24929623</v>
      </c>
      <c r="AB22" s="1">
        <v>0</v>
      </c>
      <c r="AC22" s="1">
        <v>40000</v>
      </c>
      <c r="AD22" s="1">
        <v>0</v>
      </c>
      <c r="AE22" s="1">
        <v>0</v>
      </c>
      <c r="AF22" s="1">
        <v>0</v>
      </c>
      <c r="AG22" s="2">
        <v>234</v>
      </c>
      <c r="AH22" s="1">
        <v>0</v>
      </c>
      <c r="AI22" s="1">
        <v>0</v>
      </c>
      <c r="AJ22" s="1">
        <v>0</v>
      </c>
      <c r="AK22" s="1" t="s">
        <v>178</v>
      </c>
    </row>
    <row r="23" spans="1:38" x14ac:dyDescent="0.2">
      <c r="A23" s="1" t="s">
        <v>72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2">
        <v>1254127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2">
        <v>16465648</v>
      </c>
      <c r="S23" s="1">
        <v>0</v>
      </c>
      <c r="T23" s="1">
        <v>0</v>
      </c>
      <c r="U23" s="2">
        <v>924556</v>
      </c>
      <c r="V23" s="2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 t="s">
        <v>179</v>
      </c>
    </row>
    <row r="24" spans="1:38" x14ac:dyDescent="0.2">
      <c r="A24" s="1" t="s">
        <v>73</v>
      </c>
      <c r="B24" s="1">
        <v>0</v>
      </c>
      <c r="C24" s="2">
        <v>468949</v>
      </c>
      <c r="D24" s="2">
        <v>1397457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2">
        <v>1997542</v>
      </c>
      <c r="K24" s="1">
        <v>0</v>
      </c>
      <c r="L24" s="1">
        <v>0</v>
      </c>
      <c r="M24" s="2">
        <v>6202927</v>
      </c>
      <c r="N24" s="2">
        <v>305898</v>
      </c>
      <c r="O24" s="1">
        <v>0</v>
      </c>
      <c r="P24" s="1">
        <v>0</v>
      </c>
      <c r="Q24" s="2">
        <v>0</v>
      </c>
      <c r="R24" s="2">
        <v>1427639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2">
        <v>1296744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2">
        <v>108600</v>
      </c>
      <c r="AI24" s="1">
        <v>0</v>
      </c>
      <c r="AJ24" s="2">
        <v>0</v>
      </c>
      <c r="AK24" s="1" t="s">
        <v>180</v>
      </c>
    </row>
    <row r="25" spans="1:38" x14ac:dyDescent="0.2">
      <c r="A25" s="1" t="s">
        <v>74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2">
        <v>82526</v>
      </c>
      <c r="L25" s="1">
        <v>0</v>
      </c>
      <c r="M25" s="2">
        <v>15259165</v>
      </c>
      <c r="N25" s="1">
        <v>0</v>
      </c>
      <c r="O25" s="1">
        <v>0</v>
      </c>
      <c r="P25" s="1">
        <v>0</v>
      </c>
      <c r="Q25" s="2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 t="s">
        <v>181</v>
      </c>
    </row>
    <row r="26" spans="1:38" x14ac:dyDescent="0.2">
      <c r="A26" s="1" t="s">
        <v>75</v>
      </c>
      <c r="B26" s="1">
        <v>0</v>
      </c>
      <c r="C26" s="1">
        <v>0</v>
      </c>
      <c r="D26" s="1">
        <v>0</v>
      </c>
      <c r="E26" s="1">
        <v>0</v>
      </c>
      <c r="F26" s="2">
        <v>335406</v>
      </c>
      <c r="G26" s="2">
        <v>5335114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2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 t="s">
        <v>182</v>
      </c>
    </row>
    <row r="27" spans="1:38" x14ac:dyDescent="0.2">
      <c r="A27" s="1" t="s">
        <v>76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2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2">
        <v>25000</v>
      </c>
      <c r="AH27" s="1">
        <v>0</v>
      </c>
      <c r="AI27" s="1">
        <v>0</v>
      </c>
      <c r="AJ27" s="1">
        <v>0</v>
      </c>
      <c r="AK27" s="1" t="s">
        <v>183</v>
      </c>
    </row>
    <row r="28" spans="1:38" x14ac:dyDescent="0.2">
      <c r="A28" s="1" t="s">
        <v>77</v>
      </c>
      <c r="B28" s="1">
        <v>0</v>
      </c>
      <c r="C28" s="1">
        <v>0</v>
      </c>
      <c r="D28" s="2">
        <v>0</v>
      </c>
      <c r="E28" s="2">
        <v>1189912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2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2">
        <v>24500</v>
      </c>
      <c r="Z28" s="1">
        <v>0</v>
      </c>
      <c r="AA28" s="2">
        <v>155741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2">
        <v>427513</v>
      </c>
      <c r="AH28" s="1">
        <v>0</v>
      </c>
      <c r="AI28" s="1">
        <v>0</v>
      </c>
      <c r="AJ28" s="1">
        <v>0</v>
      </c>
      <c r="AK28" s="1" t="s">
        <v>184</v>
      </c>
    </row>
    <row r="29" spans="1:38" x14ac:dyDescent="0.2">
      <c r="A29" s="1" t="s">
        <v>78</v>
      </c>
      <c r="B29" s="2">
        <v>10956864</v>
      </c>
      <c r="C29" s="1">
        <v>1853463</v>
      </c>
      <c r="D29" s="2">
        <v>7001031</v>
      </c>
      <c r="E29" s="2">
        <v>8901523</v>
      </c>
      <c r="F29" s="2">
        <v>560077</v>
      </c>
      <c r="G29" s="2">
        <v>52296410</v>
      </c>
      <c r="H29" s="2">
        <v>1672236</v>
      </c>
      <c r="I29" s="2">
        <v>5560534</v>
      </c>
      <c r="J29" s="1">
        <v>2632494</v>
      </c>
      <c r="K29" s="2">
        <v>9544087</v>
      </c>
      <c r="L29" s="1">
        <v>0</v>
      </c>
      <c r="M29" s="2">
        <v>28013223</v>
      </c>
      <c r="N29" s="2">
        <v>44007254</v>
      </c>
      <c r="O29" s="2">
        <v>11952337</v>
      </c>
      <c r="P29" s="2">
        <v>607997</v>
      </c>
      <c r="Q29" s="1">
        <v>22399067</v>
      </c>
      <c r="R29" s="2">
        <v>22188421</v>
      </c>
      <c r="S29" s="2">
        <v>412102</v>
      </c>
      <c r="T29" s="1">
        <v>3115158</v>
      </c>
      <c r="U29" s="2">
        <v>5541489</v>
      </c>
      <c r="V29" s="2">
        <v>4126498</v>
      </c>
      <c r="W29" s="1">
        <v>1771001</v>
      </c>
      <c r="X29" s="2">
        <v>3572509</v>
      </c>
      <c r="Y29" s="2">
        <v>4971356</v>
      </c>
      <c r="Z29" s="1">
        <v>3641767</v>
      </c>
      <c r="AA29" s="2">
        <v>80182463</v>
      </c>
      <c r="AB29" s="1">
        <v>2462815</v>
      </c>
      <c r="AC29" s="1">
        <v>172559</v>
      </c>
      <c r="AD29" s="2">
        <v>9608969</v>
      </c>
      <c r="AE29" s="1">
        <v>2767878</v>
      </c>
      <c r="AF29" s="1">
        <v>200001</v>
      </c>
      <c r="AG29" s="2">
        <v>523418</v>
      </c>
      <c r="AH29" s="1">
        <v>938421</v>
      </c>
      <c r="AI29" s="2">
        <v>3328226</v>
      </c>
      <c r="AJ29" s="2">
        <v>39173103</v>
      </c>
      <c r="AK29" s="1" t="s">
        <v>185</v>
      </c>
    </row>
    <row r="30" spans="1:38" x14ac:dyDescent="0.2">
      <c r="A30" s="1" t="s">
        <v>79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2">
        <v>3420431</v>
      </c>
      <c r="P30" s="2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2">
        <v>0</v>
      </c>
      <c r="W30" s="1">
        <v>0</v>
      </c>
      <c r="X30" s="1">
        <v>0</v>
      </c>
      <c r="Y30" s="1">
        <v>0</v>
      </c>
      <c r="Z30" s="1">
        <v>0</v>
      </c>
      <c r="AA30" s="2">
        <v>10033109</v>
      </c>
      <c r="AB30" s="1">
        <v>0</v>
      </c>
      <c r="AC30" s="1">
        <v>5217</v>
      </c>
      <c r="AD30" s="2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 t="s">
        <v>186</v>
      </c>
    </row>
    <row r="31" spans="1:38" x14ac:dyDescent="0.2">
      <c r="A31" s="1" t="s">
        <v>80</v>
      </c>
      <c r="B31" s="2">
        <v>5219774</v>
      </c>
      <c r="C31" s="1">
        <v>0</v>
      </c>
      <c r="D31" s="2">
        <v>1747249</v>
      </c>
      <c r="E31" s="2">
        <v>25951</v>
      </c>
      <c r="F31" s="2">
        <v>10018</v>
      </c>
      <c r="G31" s="2">
        <v>1833986</v>
      </c>
      <c r="H31" s="2">
        <v>6934</v>
      </c>
      <c r="I31" s="1">
        <v>0</v>
      </c>
      <c r="J31" s="1">
        <v>0</v>
      </c>
      <c r="K31" s="1">
        <v>0</v>
      </c>
      <c r="L31" s="2">
        <v>1630</v>
      </c>
      <c r="M31" s="1">
        <v>0</v>
      </c>
      <c r="N31" s="2">
        <v>9794955</v>
      </c>
      <c r="O31" s="2">
        <v>938710</v>
      </c>
      <c r="P31" s="2">
        <v>43901</v>
      </c>
      <c r="Q31" s="1">
        <v>0</v>
      </c>
      <c r="R31" s="2">
        <v>2692935</v>
      </c>
      <c r="S31" s="1">
        <v>0</v>
      </c>
      <c r="T31" s="1">
        <v>0</v>
      </c>
      <c r="U31" s="2">
        <v>2218618</v>
      </c>
      <c r="V31" s="1">
        <v>0</v>
      </c>
      <c r="W31" s="1">
        <v>0</v>
      </c>
      <c r="X31" s="1">
        <v>0</v>
      </c>
      <c r="Y31" s="2">
        <v>243411</v>
      </c>
      <c r="Z31" s="1">
        <v>0</v>
      </c>
      <c r="AA31" s="2">
        <v>23366715</v>
      </c>
      <c r="AB31" s="1">
        <v>0</v>
      </c>
      <c r="AC31" s="1">
        <v>351942</v>
      </c>
      <c r="AD31" s="2">
        <v>29145</v>
      </c>
      <c r="AE31" s="1">
        <v>0</v>
      </c>
      <c r="AF31" s="1">
        <v>6227453</v>
      </c>
      <c r="AG31" s="2">
        <v>2542584</v>
      </c>
      <c r="AH31" s="1">
        <v>0</v>
      </c>
      <c r="AI31" s="2">
        <v>446126</v>
      </c>
      <c r="AJ31" s="1">
        <v>0</v>
      </c>
      <c r="AK31" s="1" t="s">
        <v>187</v>
      </c>
      <c r="AL31" s="38"/>
    </row>
    <row r="32" spans="1:38" x14ac:dyDescent="0.2">
      <c r="A32" s="1" t="s">
        <v>81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2">
        <v>10370</v>
      </c>
      <c r="L32" s="1">
        <v>0</v>
      </c>
      <c r="M32" s="2">
        <v>5533</v>
      </c>
      <c r="N32" s="1">
        <v>0</v>
      </c>
      <c r="O32" s="2">
        <v>7972010</v>
      </c>
      <c r="P32" s="2">
        <v>0</v>
      </c>
      <c r="Q32" s="1">
        <v>0</v>
      </c>
      <c r="R32" s="1">
        <v>0</v>
      </c>
      <c r="S32" s="1">
        <v>0</v>
      </c>
      <c r="T32" s="1">
        <v>0</v>
      </c>
      <c r="U32" s="2">
        <v>242813</v>
      </c>
      <c r="V32" s="1">
        <v>0</v>
      </c>
      <c r="W32" s="1">
        <v>0</v>
      </c>
      <c r="X32" s="1">
        <v>0</v>
      </c>
      <c r="Y32" s="1">
        <v>0</v>
      </c>
      <c r="Z32" s="1">
        <v>66163</v>
      </c>
      <c r="AA32" s="1">
        <v>0</v>
      </c>
      <c r="AB32" s="1">
        <v>0</v>
      </c>
      <c r="AC32" s="1">
        <v>0</v>
      </c>
      <c r="AD32" s="2">
        <v>233377</v>
      </c>
      <c r="AE32" s="1">
        <v>0</v>
      </c>
      <c r="AF32" s="1">
        <v>152993</v>
      </c>
      <c r="AG32" s="1">
        <v>0</v>
      </c>
      <c r="AH32" s="1">
        <v>0</v>
      </c>
      <c r="AI32" s="1">
        <v>0</v>
      </c>
      <c r="AJ32" s="1">
        <v>0</v>
      </c>
      <c r="AK32" s="1" t="s">
        <v>188</v>
      </c>
    </row>
    <row r="33" spans="1:37" x14ac:dyDescent="0.2">
      <c r="A33" s="1" t="s">
        <v>82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2">
        <v>204048</v>
      </c>
      <c r="Z33" s="1">
        <v>0</v>
      </c>
      <c r="AA33" s="1">
        <v>0</v>
      </c>
      <c r="AB33" s="1">
        <v>0</v>
      </c>
      <c r="AC33" s="1">
        <v>0</v>
      </c>
      <c r="AD33" s="2">
        <v>0</v>
      </c>
      <c r="AE33" s="1">
        <v>0</v>
      </c>
      <c r="AF33" s="1">
        <v>0</v>
      </c>
      <c r="AG33" s="1">
        <v>0</v>
      </c>
      <c r="AH33" s="1">
        <v>0</v>
      </c>
      <c r="AI33" s="2">
        <v>71622</v>
      </c>
      <c r="AJ33" s="1">
        <v>0</v>
      </c>
      <c r="AK33" s="1" t="s">
        <v>189</v>
      </c>
    </row>
    <row r="34" spans="1:37" x14ac:dyDescent="0.2">
      <c r="A34" s="1" t="s">
        <v>83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2">
        <v>18650703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2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 t="s">
        <v>190</v>
      </c>
    </row>
    <row r="35" spans="1:37" x14ac:dyDescent="0.2">
      <c r="A35" s="1" t="s">
        <v>84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2">
        <v>1840540</v>
      </c>
      <c r="H35" s="1">
        <v>0</v>
      </c>
      <c r="I35" s="1">
        <v>0</v>
      </c>
      <c r="J35" s="1">
        <v>0</v>
      </c>
      <c r="K35" s="2">
        <v>788379</v>
      </c>
      <c r="L35" s="1">
        <v>0</v>
      </c>
      <c r="M35" s="2">
        <v>3755926</v>
      </c>
      <c r="N35" s="2">
        <v>2512196</v>
      </c>
      <c r="O35" s="2">
        <v>1600</v>
      </c>
      <c r="P35" s="2">
        <v>0</v>
      </c>
      <c r="Q35" s="1">
        <v>0</v>
      </c>
      <c r="R35" s="1">
        <v>0</v>
      </c>
      <c r="S35" s="1">
        <v>0</v>
      </c>
      <c r="T35" s="1">
        <v>0</v>
      </c>
      <c r="U35" s="2">
        <v>146171</v>
      </c>
      <c r="V35" s="2">
        <v>33730</v>
      </c>
      <c r="W35" s="1">
        <v>0</v>
      </c>
      <c r="X35" s="1">
        <v>0</v>
      </c>
      <c r="Y35" s="2">
        <v>895614</v>
      </c>
      <c r="Z35" s="1">
        <v>156970</v>
      </c>
      <c r="AA35" s="2">
        <v>2124</v>
      </c>
      <c r="AB35" s="1">
        <v>0</v>
      </c>
      <c r="AC35" s="1">
        <v>130658</v>
      </c>
      <c r="AD35" s="2">
        <v>1792074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 t="s">
        <v>191</v>
      </c>
    </row>
    <row r="36" spans="1:37" x14ac:dyDescent="0.2">
      <c r="A36" s="1" t="s">
        <v>85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2">
        <v>6667943</v>
      </c>
      <c r="H36" s="1">
        <v>0</v>
      </c>
      <c r="I36" s="1">
        <v>0</v>
      </c>
      <c r="J36" s="1">
        <v>0</v>
      </c>
      <c r="K36" s="2">
        <v>185990</v>
      </c>
      <c r="L36" s="1">
        <v>0</v>
      </c>
      <c r="M36" s="1">
        <v>0</v>
      </c>
      <c r="N36" s="2">
        <v>1512084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2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2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 t="s">
        <v>192</v>
      </c>
    </row>
    <row r="37" spans="1:37" x14ac:dyDescent="0.2">
      <c r="A37" s="1" t="s">
        <v>86</v>
      </c>
      <c r="B37" s="2">
        <v>103</v>
      </c>
      <c r="C37" s="2">
        <v>2784063</v>
      </c>
      <c r="D37" s="2">
        <v>395098</v>
      </c>
      <c r="E37" s="2">
        <v>3480941</v>
      </c>
      <c r="F37" s="2">
        <v>1662</v>
      </c>
      <c r="G37" s="2">
        <v>790778</v>
      </c>
      <c r="H37" s="2">
        <v>618577</v>
      </c>
      <c r="I37" s="2">
        <v>4492</v>
      </c>
      <c r="J37" s="2">
        <v>657809</v>
      </c>
      <c r="K37" s="2">
        <v>979922</v>
      </c>
      <c r="L37" s="2">
        <v>684388</v>
      </c>
      <c r="M37" s="2">
        <v>560838</v>
      </c>
      <c r="N37" s="2">
        <v>60016</v>
      </c>
      <c r="O37" s="2">
        <v>188170</v>
      </c>
      <c r="P37" s="2">
        <v>1930313</v>
      </c>
      <c r="Q37" s="2">
        <v>131958</v>
      </c>
      <c r="R37" s="2">
        <v>25664927</v>
      </c>
      <c r="S37" s="2">
        <v>9326972</v>
      </c>
      <c r="T37" s="2">
        <v>5352857</v>
      </c>
      <c r="U37" s="2">
        <v>1847303</v>
      </c>
      <c r="V37" s="2">
        <v>26416</v>
      </c>
      <c r="W37" s="1">
        <v>0</v>
      </c>
      <c r="X37" s="2">
        <v>6863</v>
      </c>
      <c r="Y37" s="2">
        <v>1315999</v>
      </c>
      <c r="Z37" s="1">
        <v>0</v>
      </c>
      <c r="AA37" s="2">
        <v>6787354</v>
      </c>
      <c r="AB37" s="2">
        <v>4189786</v>
      </c>
      <c r="AC37" s="1">
        <v>19223</v>
      </c>
      <c r="AD37" s="2">
        <v>18032</v>
      </c>
      <c r="AE37" s="1">
        <v>22937</v>
      </c>
      <c r="AF37" s="1">
        <v>0</v>
      </c>
      <c r="AG37" s="2">
        <v>864512</v>
      </c>
      <c r="AH37" s="2">
        <v>1763282</v>
      </c>
      <c r="AI37" s="2">
        <v>1012831</v>
      </c>
      <c r="AJ37" s="2">
        <v>362063</v>
      </c>
      <c r="AK37" s="1" t="s">
        <v>193</v>
      </c>
    </row>
    <row r="38" spans="1:37" x14ac:dyDescent="0.2">
      <c r="A38" s="1" t="s">
        <v>87</v>
      </c>
      <c r="B38" s="2">
        <v>350000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2">
        <v>0</v>
      </c>
      <c r="R38" s="1">
        <v>0</v>
      </c>
      <c r="S38" s="1">
        <v>0</v>
      </c>
      <c r="T38" s="1">
        <v>0</v>
      </c>
      <c r="U38" s="1">
        <v>0</v>
      </c>
      <c r="V38" s="2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2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 t="s">
        <v>194</v>
      </c>
    </row>
    <row r="39" spans="1:37" x14ac:dyDescent="0.2">
      <c r="A39" s="1" t="s">
        <v>88</v>
      </c>
      <c r="B39" s="2">
        <v>27417</v>
      </c>
      <c r="C39" s="1">
        <v>0</v>
      </c>
      <c r="D39" s="2">
        <v>207958</v>
      </c>
      <c r="E39" s="2">
        <v>160773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2">
        <v>194866</v>
      </c>
      <c r="L39" s="1">
        <v>0</v>
      </c>
      <c r="M39" s="2">
        <v>529720</v>
      </c>
      <c r="N39" s="1">
        <v>0</v>
      </c>
      <c r="O39" s="2">
        <v>983656</v>
      </c>
      <c r="P39" s="2">
        <v>16455</v>
      </c>
      <c r="Q39" s="1">
        <v>0</v>
      </c>
      <c r="R39" s="2">
        <v>689317208</v>
      </c>
      <c r="S39" s="1">
        <v>0</v>
      </c>
      <c r="T39" s="1">
        <v>0</v>
      </c>
      <c r="U39" s="2">
        <v>3512301</v>
      </c>
      <c r="V39" s="2">
        <v>1000</v>
      </c>
      <c r="W39" s="1">
        <v>0</v>
      </c>
      <c r="X39" s="1">
        <v>0</v>
      </c>
      <c r="Y39" s="2">
        <v>265837</v>
      </c>
      <c r="Z39" s="1">
        <v>4993</v>
      </c>
      <c r="AA39" s="2">
        <v>1684936</v>
      </c>
      <c r="AB39" s="1">
        <v>0</v>
      </c>
      <c r="AC39" s="1">
        <v>0</v>
      </c>
      <c r="AD39" s="2">
        <v>122614</v>
      </c>
      <c r="AE39" s="1">
        <v>46059</v>
      </c>
      <c r="AF39" s="1">
        <v>163550</v>
      </c>
      <c r="AG39" s="2">
        <v>87934</v>
      </c>
      <c r="AH39" s="1">
        <v>0</v>
      </c>
      <c r="AI39" s="2">
        <v>724378</v>
      </c>
      <c r="AJ39" s="2">
        <v>50</v>
      </c>
      <c r="AK39" s="1" t="s">
        <v>195</v>
      </c>
    </row>
    <row r="40" spans="1:37" x14ac:dyDescent="0.2">
      <c r="A40" s="1" t="s">
        <v>89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2">
        <v>0</v>
      </c>
      <c r="W40" s="2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2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 t="s">
        <v>196</v>
      </c>
    </row>
    <row r="41" spans="1:37" x14ac:dyDescent="0.2">
      <c r="A41" s="1" t="s">
        <v>90</v>
      </c>
      <c r="B41" s="2">
        <v>5597294</v>
      </c>
      <c r="C41" s="2">
        <v>2784063</v>
      </c>
      <c r="D41" s="2">
        <v>2350305</v>
      </c>
      <c r="E41" s="2">
        <v>3667665</v>
      </c>
      <c r="F41" s="2">
        <v>11680</v>
      </c>
      <c r="G41" s="2">
        <v>11133247</v>
      </c>
      <c r="H41" s="2">
        <v>625511</v>
      </c>
      <c r="I41" s="2">
        <v>4492</v>
      </c>
      <c r="J41" s="2">
        <v>657809</v>
      </c>
      <c r="K41" s="2">
        <v>2159527</v>
      </c>
      <c r="L41" s="2">
        <v>686018</v>
      </c>
      <c r="M41" s="2">
        <v>23502720</v>
      </c>
      <c r="N41" s="2">
        <v>13879251</v>
      </c>
      <c r="O41" s="2">
        <v>13504577</v>
      </c>
      <c r="P41" s="2">
        <v>1990669</v>
      </c>
      <c r="Q41" s="2">
        <v>131958</v>
      </c>
      <c r="R41" s="2">
        <v>717675070</v>
      </c>
      <c r="S41" s="2">
        <v>9326972</v>
      </c>
      <c r="T41" s="2">
        <v>5352857</v>
      </c>
      <c r="U41" s="2">
        <v>7967206</v>
      </c>
      <c r="V41" s="2">
        <v>61146</v>
      </c>
      <c r="W41" s="1">
        <v>0</v>
      </c>
      <c r="X41" s="2">
        <v>6863</v>
      </c>
      <c r="Y41" s="2">
        <v>2924909</v>
      </c>
      <c r="Z41" s="1">
        <v>228126</v>
      </c>
      <c r="AA41" s="2">
        <v>41874238</v>
      </c>
      <c r="AB41" s="2">
        <v>4189786</v>
      </c>
      <c r="AC41" s="1">
        <v>507040</v>
      </c>
      <c r="AD41" s="2">
        <v>2195242</v>
      </c>
      <c r="AE41" s="1">
        <v>68996</v>
      </c>
      <c r="AF41" s="1">
        <v>6543996</v>
      </c>
      <c r="AG41" s="2">
        <v>3495030</v>
      </c>
      <c r="AH41" s="2">
        <v>1763282</v>
      </c>
      <c r="AI41" s="2">
        <v>2254957</v>
      </c>
      <c r="AJ41" s="2">
        <v>362113</v>
      </c>
      <c r="AK41" s="1" t="s">
        <v>197</v>
      </c>
    </row>
    <row r="42" spans="1:37" x14ac:dyDescent="0.2">
      <c r="A42" s="1" t="s">
        <v>91</v>
      </c>
      <c r="B42" s="2">
        <v>16554158</v>
      </c>
      <c r="C42" s="2">
        <v>13923860</v>
      </c>
      <c r="D42" s="2">
        <v>9351336</v>
      </c>
      <c r="E42" s="2">
        <v>12569188</v>
      </c>
      <c r="F42" s="2">
        <v>571757</v>
      </c>
      <c r="G42" s="2">
        <v>63429657</v>
      </c>
      <c r="H42" s="2">
        <v>2297747</v>
      </c>
      <c r="I42" s="2">
        <v>5636213</v>
      </c>
      <c r="J42" s="2">
        <v>8499064</v>
      </c>
      <c r="K42" s="2">
        <v>11703614</v>
      </c>
      <c r="L42" s="2">
        <v>686018</v>
      </c>
      <c r="M42" s="2">
        <v>51515943</v>
      </c>
      <c r="N42" s="2">
        <v>57886505</v>
      </c>
      <c r="O42" s="2">
        <v>25456914</v>
      </c>
      <c r="P42" s="2">
        <v>2598666</v>
      </c>
      <c r="Q42" s="2">
        <v>31368555</v>
      </c>
      <c r="R42" s="2">
        <v>739863491</v>
      </c>
      <c r="S42" s="2">
        <v>538385335</v>
      </c>
      <c r="T42" s="2">
        <v>18897767</v>
      </c>
      <c r="U42" s="2">
        <v>13508695</v>
      </c>
      <c r="V42" s="2">
        <v>4187644</v>
      </c>
      <c r="W42" s="2">
        <v>2231014</v>
      </c>
      <c r="X42" s="2">
        <v>3579372</v>
      </c>
      <c r="Y42" s="2">
        <v>7896265</v>
      </c>
      <c r="Z42" s="1">
        <v>3869893</v>
      </c>
      <c r="AA42" s="2">
        <v>122056701</v>
      </c>
      <c r="AB42" s="2">
        <v>29244050</v>
      </c>
      <c r="AC42" s="1">
        <v>679599</v>
      </c>
      <c r="AD42" s="2">
        <v>11804211</v>
      </c>
      <c r="AE42" s="1">
        <v>2836874</v>
      </c>
      <c r="AF42" s="1">
        <v>6743997</v>
      </c>
      <c r="AG42" s="2">
        <v>4018448</v>
      </c>
      <c r="AH42" s="2">
        <v>6133718</v>
      </c>
      <c r="AI42" s="2">
        <v>5583183</v>
      </c>
      <c r="AJ42" s="2">
        <v>39535216</v>
      </c>
      <c r="AK42" s="1" t="s">
        <v>198</v>
      </c>
    </row>
    <row r="43" spans="1:37" x14ac:dyDescent="0.2">
      <c r="A43" s="1" t="s">
        <v>92</v>
      </c>
      <c r="B43" s="2">
        <v>20000000</v>
      </c>
      <c r="C43" s="2">
        <v>15000000</v>
      </c>
      <c r="D43" s="2">
        <v>10000000</v>
      </c>
      <c r="E43" s="2">
        <v>10000000</v>
      </c>
      <c r="F43" s="2">
        <v>500000</v>
      </c>
      <c r="G43" s="2">
        <v>47000000</v>
      </c>
      <c r="H43" s="2">
        <v>2000000</v>
      </c>
      <c r="I43" s="2">
        <v>5250000</v>
      </c>
      <c r="J43" s="2">
        <v>16000000</v>
      </c>
      <c r="K43" s="2">
        <v>10250000</v>
      </c>
      <c r="L43" s="2">
        <v>500000</v>
      </c>
      <c r="M43" s="2">
        <v>35000000</v>
      </c>
      <c r="N43" s="2">
        <v>75000000</v>
      </c>
      <c r="O43" s="2">
        <v>20000000</v>
      </c>
      <c r="P43" s="2">
        <v>3105500</v>
      </c>
      <c r="Q43" s="2">
        <v>27270078</v>
      </c>
      <c r="R43" s="2">
        <v>29080310</v>
      </c>
      <c r="S43" s="2">
        <v>12500000</v>
      </c>
      <c r="T43" s="2">
        <v>14512500</v>
      </c>
      <c r="U43" s="2">
        <v>2500000</v>
      </c>
      <c r="V43" s="2">
        <v>6000000</v>
      </c>
      <c r="W43" s="2">
        <v>3000000</v>
      </c>
      <c r="X43" s="2">
        <v>4000000</v>
      </c>
      <c r="Y43" s="2">
        <v>4250000</v>
      </c>
      <c r="Z43" s="1">
        <v>3240000</v>
      </c>
      <c r="AA43" s="2">
        <v>40000000</v>
      </c>
      <c r="AB43" s="2">
        <v>10000000</v>
      </c>
      <c r="AC43" s="1">
        <v>500000</v>
      </c>
      <c r="AD43" s="2">
        <v>10000000</v>
      </c>
      <c r="AE43" s="1">
        <v>2810000</v>
      </c>
      <c r="AF43" s="1">
        <v>3000000</v>
      </c>
      <c r="AG43" s="2">
        <v>4000000</v>
      </c>
      <c r="AH43" s="2">
        <v>6000000</v>
      </c>
      <c r="AI43" s="2">
        <v>9000000</v>
      </c>
      <c r="AJ43" s="2">
        <v>17038971</v>
      </c>
      <c r="AK43" s="1" t="s">
        <v>199</v>
      </c>
    </row>
    <row r="44" spans="1:37" x14ac:dyDescent="0.2">
      <c r="A44" s="1" t="s">
        <v>93</v>
      </c>
      <c r="B44" s="1">
        <v>0</v>
      </c>
      <c r="C44" s="1">
        <v>0</v>
      </c>
      <c r="D44" s="1">
        <v>0</v>
      </c>
      <c r="E44" s="1">
        <v>0</v>
      </c>
      <c r="F44" s="2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2">
        <v>0</v>
      </c>
      <c r="R44" s="1">
        <v>0</v>
      </c>
      <c r="S44" s="1">
        <v>0</v>
      </c>
      <c r="T44" s="1">
        <v>0</v>
      </c>
      <c r="U44" s="1">
        <v>0</v>
      </c>
      <c r="V44" s="2">
        <v>0</v>
      </c>
      <c r="W44" s="2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2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 t="s">
        <v>200</v>
      </c>
    </row>
    <row r="45" spans="1:37" x14ac:dyDescent="0.2">
      <c r="A45" s="1" t="s">
        <v>94</v>
      </c>
      <c r="B45" s="2">
        <v>42054</v>
      </c>
      <c r="C45" s="2">
        <v>1999287</v>
      </c>
      <c r="D45" s="2">
        <v>516729</v>
      </c>
      <c r="E45" s="2">
        <v>428264</v>
      </c>
      <c r="F45" s="2">
        <v>28721</v>
      </c>
      <c r="G45" s="2">
        <v>7681094</v>
      </c>
      <c r="H45" s="2">
        <v>218513</v>
      </c>
      <c r="I45" s="2">
        <v>360701</v>
      </c>
      <c r="J45" s="2">
        <v>122605</v>
      </c>
      <c r="K45" s="2">
        <v>292146</v>
      </c>
      <c r="L45" s="2">
        <v>5085</v>
      </c>
      <c r="M45" s="2">
        <v>3945011</v>
      </c>
      <c r="N45" s="2">
        <v>327276</v>
      </c>
      <c r="O45" s="2">
        <v>623416</v>
      </c>
      <c r="P45" s="2">
        <v>358838</v>
      </c>
      <c r="Q45" s="2">
        <v>1452237</v>
      </c>
      <c r="R45" s="2">
        <v>2457560</v>
      </c>
      <c r="S45" s="2">
        <v>5573198</v>
      </c>
      <c r="T45" s="2">
        <v>2542950</v>
      </c>
      <c r="U45" s="2">
        <v>995572</v>
      </c>
      <c r="V45" s="2">
        <v>63947</v>
      </c>
      <c r="W45" s="2">
        <v>379470</v>
      </c>
      <c r="X45" s="2">
        <v>4681</v>
      </c>
      <c r="Y45" s="2">
        <v>2856851</v>
      </c>
      <c r="Z45" s="1">
        <v>73399</v>
      </c>
      <c r="AA45" s="1">
        <v>0</v>
      </c>
      <c r="AB45" s="2">
        <v>1770381</v>
      </c>
      <c r="AC45" s="1">
        <v>15531</v>
      </c>
      <c r="AD45" s="2">
        <v>1172173</v>
      </c>
      <c r="AE45" s="1">
        <v>3617</v>
      </c>
      <c r="AF45" s="1">
        <v>536661</v>
      </c>
      <c r="AG45" s="2">
        <v>5800</v>
      </c>
      <c r="AH45" s="2">
        <v>122265</v>
      </c>
      <c r="AI45" s="2">
        <v>593653</v>
      </c>
      <c r="AJ45" s="2">
        <v>110664</v>
      </c>
      <c r="AK45" s="1" t="s">
        <v>201</v>
      </c>
    </row>
    <row r="46" spans="1:37" x14ac:dyDescent="0.2">
      <c r="A46" s="1" t="s">
        <v>95</v>
      </c>
      <c r="B46" s="1">
        <v>0</v>
      </c>
      <c r="C46" s="1">
        <v>0</v>
      </c>
      <c r="D46" s="1">
        <v>0</v>
      </c>
      <c r="E46" s="2">
        <v>64164</v>
      </c>
      <c r="F46" s="2">
        <v>57442</v>
      </c>
      <c r="G46" s="2">
        <v>4498152</v>
      </c>
      <c r="H46" s="1">
        <v>0</v>
      </c>
      <c r="I46" s="1">
        <v>0</v>
      </c>
      <c r="J46" s="2">
        <v>220512</v>
      </c>
      <c r="K46" s="1">
        <v>0</v>
      </c>
      <c r="L46" s="1">
        <v>0</v>
      </c>
      <c r="M46" s="2">
        <v>229851</v>
      </c>
      <c r="N46" s="1">
        <v>0</v>
      </c>
      <c r="O46" s="1">
        <v>0</v>
      </c>
      <c r="P46" s="1">
        <v>55875</v>
      </c>
      <c r="Q46" s="1">
        <v>0</v>
      </c>
      <c r="R46" s="2">
        <v>2204824</v>
      </c>
      <c r="S46" s="2">
        <v>1949774</v>
      </c>
      <c r="T46" s="2">
        <v>11448</v>
      </c>
      <c r="U46" s="2">
        <v>1970894</v>
      </c>
      <c r="V46" s="1">
        <v>0</v>
      </c>
      <c r="W46" s="2">
        <v>0</v>
      </c>
      <c r="X46" s="1">
        <v>0</v>
      </c>
      <c r="Y46" s="1">
        <v>0</v>
      </c>
      <c r="Z46" s="1">
        <v>0</v>
      </c>
      <c r="AA46" s="1">
        <v>0</v>
      </c>
      <c r="AB46" s="2">
        <v>40873</v>
      </c>
      <c r="AC46" s="1">
        <v>0</v>
      </c>
      <c r="AD46" s="2">
        <v>25125</v>
      </c>
      <c r="AE46" s="1">
        <v>0</v>
      </c>
      <c r="AF46" s="1">
        <v>89463</v>
      </c>
      <c r="AG46" s="1">
        <v>0</v>
      </c>
      <c r="AH46" s="1">
        <v>0</v>
      </c>
      <c r="AI46" s="2">
        <v>220393</v>
      </c>
      <c r="AJ46" s="1">
        <v>0</v>
      </c>
      <c r="AK46" s="1" t="s">
        <v>202</v>
      </c>
    </row>
    <row r="47" spans="1:37" x14ac:dyDescent="0.2">
      <c r="A47" s="1" t="s">
        <v>96</v>
      </c>
      <c r="B47" s="2">
        <v>-4097019</v>
      </c>
      <c r="C47" s="2">
        <v>-3131796</v>
      </c>
      <c r="D47" s="2">
        <v>-3620833</v>
      </c>
      <c r="E47" s="2">
        <v>332116</v>
      </c>
      <c r="F47" s="2">
        <v>129403</v>
      </c>
      <c r="G47" s="2">
        <v>-2110454</v>
      </c>
      <c r="H47" s="2">
        <v>269693</v>
      </c>
      <c r="I47" s="2">
        <v>-162438</v>
      </c>
      <c r="J47" s="2">
        <v>-8518165</v>
      </c>
      <c r="K47" s="2">
        <v>940303</v>
      </c>
      <c r="L47" s="2">
        <v>-1854</v>
      </c>
      <c r="M47" s="2">
        <v>10061748</v>
      </c>
      <c r="N47" s="2">
        <v>-17414198</v>
      </c>
      <c r="O47" s="2">
        <v>-935205</v>
      </c>
      <c r="P47" s="2">
        <v>-1085622</v>
      </c>
      <c r="Q47" s="2">
        <v>-483473</v>
      </c>
      <c r="R47" s="2">
        <v>7116562</v>
      </c>
      <c r="S47" s="2">
        <v>5474642</v>
      </c>
      <c r="T47" s="2">
        <v>488535</v>
      </c>
      <c r="U47" s="2">
        <v>1968979</v>
      </c>
      <c r="V47" s="2">
        <v>-5895745</v>
      </c>
      <c r="W47" s="2">
        <v>-1874478</v>
      </c>
      <c r="X47" s="2">
        <v>-687356</v>
      </c>
      <c r="Y47" s="2">
        <v>-323575</v>
      </c>
      <c r="Z47" s="1">
        <v>-233936</v>
      </c>
      <c r="AA47" s="2">
        <v>-29856774</v>
      </c>
      <c r="AB47" s="2">
        <v>-3734685</v>
      </c>
      <c r="AC47" s="1">
        <v>-106997</v>
      </c>
      <c r="AD47" s="2">
        <v>-4708451</v>
      </c>
      <c r="AE47" s="1">
        <v>-558286</v>
      </c>
      <c r="AF47" s="1">
        <v>-2742700</v>
      </c>
      <c r="AG47" s="2">
        <v>-994612</v>
      </c>
      <c r="AH47" s="2">
        <v>-467447</v>
      </c>
      <c r="AI47" s="2">
        <v>-4529164</v>
      </c>
      <c r="AJ47" s="2">
        <v>1382389</v>
      </c>
      <c r="AK47" s="1" t="s">
        <v>203</v>
      </c>
    </row>
    <row r="48" spans="1:37" x14ac:dyDescent="0.2">
      <c r="A48" s="1" t="s">
        <v>97</v>
      </c>
      <c r="B48" s="1">
        <v>0</v>
      </c>
      <c r="C48" s="2">
        <v>-423402</v>
      </c>
      <c r="D48" s="2">
        <v>-119585</v>
      </c>
      <c r="E48" s="2">
        <v>13755</v>
      </c>
      <c r="F48" s="2">
        <v>-396083</v>
      </c>
      <c r="G48" s="2">
        <v>122684</v>
      </c>
      <c r="H48" s="2">
        <v>-217869</v>
      </c>
      <c r="I48" s="1">
        <v>0</v>
      </c>
      <c r="J48" s="1">
        <v>0</v>
      </c>
      <c r="K48" s="1">
        <v>0</v>
      </c>
      <c r="L48" s="1">
        <v>0</v>
      </c>
      <c r="M48" s="2">
        <v>-1203024</v>
      </c>
      <c r="N48" s="2">
        <v>-8827470</v>
      </c>
      <c r="O48" s="2">
        <v>-209038</v>
      </c>
      <c r="P48" s="2">
        <v>-55934</v>
      </c>
      <c r="Q48" s="2">
        <v>502720</v>
      </c>
      <c r="R48" s="2">
        <v>430888</v>
      </c>
      <c r="S48" s="2">
        <v>58858</v>
      </c>
      <c r="T48" s="1">
        <v>0</v>
      </c>
      <c r="U48" s="2">
        <v>11367</v>
      </c>
      <c r="V48" s="2">
        <v>-99999</v>
      </c>
      <c r="W48" s="2">
        <v>0</v>
      </c>
      <c r="X48" s="1">
        <v>0</v>
      </c>
      <c r="Y48" s="2">
        <v>-86043</v>
      </c>
      <c r="Z48" s="1">
        <v>-116875</v>
      </c>
      <c r="AA48" s="2">
        <v>4905483</v>
      </c>
      <c r="AB48" s="2">
        <v>-1847544</v>
      </c>
      <c r="AC48" s="1">
        <v>0</v>
      </c>
      <c r="AD48" s="1">
        <v>0</v>
      </c>
      <c r="AE48" s="1">
        <v>0</v>
      </c>
      <c r="AF48" s="1">
        <v>0</v>
      </c>
      <c r="AG48" s="2">
        <v>-2409</v>
      </c>
      <c r="AH48" s="2">
        <v>-36120</v>
      </c>
      <c r="AI48" s="1">
        <v>0</v>
      </c>
      <c r="AJ48" s="2">
        <v>0</v>
      </c>
      <c r="AK48" s="1" t="s">
        <v>204</v>
      </c>
    </row>
    <row r="49" spans="1:37" x14ac:dyDescent="0.2">
      <c r="A49" s="1" t="s">
        <v>98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2">
        <v>105986</v>
      </c>
      <c r="U49" s="1">
        <v>0</v>
      </c>
      <c r="V49" s="2">
        <v>3000000</v>
      </c>
      <c r="W49" s="2">
        <v>-253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 t="s">
        <v>205</v>
      </c>
    </row>
    <row r="50" spans="1:37" x14ac:dyDescent="0.2">
      <c r="A50" s="1" t="s">
        <v>99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2">
        <v>0</v>
      </c>
      <c r="W50" s="2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 t="s">
        <v>206</v>
      </c>
    </row>
    <row r="51" spans="1:37" x14ac:dyDescent="0.2">
      <c r="A51" s="1" t="s">
        <v>100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2">
        <v>-19447</v>
      </c>
      <c r="R51" s="1">
        <v>0</v>
      </c>
      <c r="S51" s="2">
        <v>2960728</v>
      </c>
      <c r="T51" s="1">
        <v>0</v>
      </c>
      <c r="U51" s="1">
        <v>0</v>
      </c>
      <c r="V51" s="1">
        <v>0</v>
      </c>
      <c r="W51" s="2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 t="s">
        <v>207</v>
      </c>
    </row>
    <row r="52" spans="1:37" x14ac:dyDescent="0.2">
      <c r="A52" s="1" t="s">
        <v>101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2">
        <v>4992039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2">
        <v>491293</v>
      </c>
      <c r="N52" s="1">
        <v>0</v>
      </c>
      <c r="O52" s="1">
        <v>0</v>
      </c>
      <c r="P52" s="1">
        <v>0</v>
      </c>
      <c r="Q52" s="2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2">
        <v>0</v>
      </c>
      <c r="X52" s="1">
        <v>0</v>
      </c>
      <c r="Y52" s="1">
        <v>0</v>
      </c>
      <c r="Z52" s="1">
        <v>0</v>
      </c>
      <c r="AA52" s="2">
        <v>1686902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 t="s">
        <v>208</v>
      </c>
    </row>
    <row r="53" spans="1:37" x14ac:dyDescent="0.2">
      <c r="A53" s="1" t="s">
        <v>102</v>
      </c>
      <c r="B53" s="1">
        <v>0</v>
      </c>
      <c r="C53" s="1">
        <v>0</v>
      </c>
      <c r="D53" s="1">
        <v>0</v>
      </c>
      <c r="E53" s="2">
        <v>6806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2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2">
        <v>0</v>
      </c>
      <c r="X53" s="1">
        <v>0</v>
      </c>
      <c r="Y53" s="1">
        <v>0</v>
      </c>
      <c r="Z53" s="1">
        <v>0</v>
      </c>
      <c r="AA53" s="2">
        <v>16150560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2">
        <v>20944472</v>
      </c>
      <c r="AK53" s="1" t="s">
        <v>209</v>
      </c>
    </row>
    <row r="54" spans="1:37" x14ac:dyDescent="0.2">
      <c r="A54" s="1" t="s">
        <v>103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2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2">
        <v>-287255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 t="s">
        <v>210</v>
      </c>
    </row>
    <row r="55" spans="1:37" x14ac:dyDescent="0.2">
      <c r="A55" s="1" t="s">
        <v>104</v>
      </c>
      <c r="B55" s="2">
        <v>15945035</v>
      </c>
      <c r="C55" s="1">
        <v>13444089</v>
      </c>
      <c r="D55" s="2">
        <v>6776311</v>
      </c>
      <c r="E55" s="2">
        <v>10845105</v>
      </c>
      <c r="F55" s="1">
        <v>319483</v>
      </c>
      <c r="G55" s="2">
        <v>52199437</v>
      </c>
      <c r="H55" s="1">
        <v>2270337</v>
      </c>
      <c r="I55" s="2">
        <v>5448263</v>
      </c>
      <c r="J55" s="1">
        <v>7824952</v>
      </c>
      <c r="K55" s="2">
        <v>11482449</v>
      </c>
      <c r="L55" s="1">
        <v>503231</v>
      </c>
      <c r="M55" s="2">
        <v>47542293</v>
      </c>
      <c r="N55" s="2">
        <v>49085608</v>
      </c>
      <c r="O55" s="2">
        <v>19479173</v>
      </c>
      <c r="P55" s="2">
        <v>2378657</v>
      </c>
      <c r="Q55" s="2">
        <v>28722115</v>
      </c>
      <c r="R55" s="1">
        <v>41290144</v>
      </c>
      <c r="S55" s="1">
        <v>28517200</v>
      </c>
      <c r="T55" s="2">
        <v>17661419</v>
      </c>
      <c r="U55" s="2">
        <v>7446812</v>
      </c>
      <c r="V55" s="2">
        <v>3068203</v>
      </c>
      <c r="W55" s="2">
        <v>1504739</v>
      </c>
      <c r="X55" s="1">
        <v>3030070</v>
      </c>
      <c r="Y55" s="2">
        <v>6697233</v>
      </c>
      <c r="Z55" s="1">
        <v>2962588</v>
      </c>
      <c r="AA55" s="2">
        <v>29512367</v>
      </c>
      <c r="AB55" s="2">
        <v>6229025</v>
      </c>
      <c r="AC55" s="1">
        <v>408534</v>
      </c>
      <c r="AD55" s="2">
        <v>6488847</v>
      </c>
      <c r="AE55" s="1">
        <v>2255331</v>
      </c>
      <c r="AF55" s="1">
        <v>883424</v>
      </c>
      <c r="AG55" s="2">
        <v>3008779</v>
      </c>
      <c r="AH55" s="2">
        <v>5618698</v>
      </c>
      <c r="AI55" s="2">
        <v>5284882</v>
      </c>
      <c r="AJ55" s="2">
        <v>39476496</v>
      </c>
      <c r="AK55" s="1" t="s">
        <v>211</v>
      </c>
    </row>
    <row r="56" spans="1:37" x14ac:dyDescent="0.2">
      <c r="A56" s="1" t="s">
        <v>105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2">
        <v>195117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2">
        <v>1521988</v>
      </c>
      <c r="R56" s="1">
        <v>0</v>
      </c>
      <c r="S56" s="1">
        <v>0</v>
      </c>
      <c r="T56" s="2">
        <v>648961</v>
      </c>
      <c r="U56" s="1">
        <v>0</v>
      </c>
      <c r="V56" s="1">
        <v>0</v>
      </c>
      <c r="W56" s="2">
        <v>0</v>
      </c>
      <c r="X56" s="1">
        <v>0</v>
      </c>
      <c r="Y56" s="1">
        <v>0</v>
      </c>
      <c r="Z56" s="1">
        <v>-342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 t="s">
        <v>212</v>
      </c>
    </row>
    <row r="57" spans="1:37" x14ac:dyDescent="0.2">
      <c r="A57" s="1" t="s">
        <v>106</v>
      </c>
      <c r="B57" s="2">
        <v>15945035</v>
      </c>
      <c r="C57" s="2">
        <v>13444089</v>
      </c>
      <c r="D57" s="2">
        <v>6776311</v>
      </c>
      <c r="E57" s="2">
        <v>10845105</v>
      </c>
      <c r="F57" s="2">
        <v>319483</v>
      </c>
      <c r="G57" s="2">
        <v>52394554</v>
      </c>
      <c r="H57" s="2">
        <v>2270337</v>
      </c>
      <c r="I57" s="2">
        <v>5448263</v>
      </c>
      <c r="J57" s="2">
        <v>7824952</v>
      </c>
      <c r="K57" s="2">
        <v>11482449</v>
      </c>
      <c r="L57" s="2">
        <v>503231</v>
      </c>
      <c r="M57" s="2">
        <v>47542293</v>
      </c>
      <c r="N57" s="2">
        <v>49085608</v>
      </c>
      <c r="O57" s="2">
        <v>19479173</v>
      </c>
      <c r="P57" s="2">
        <v>2378657</v>
      </c>
      <c r="Q57" s="2">
        <v>30244103</v>
      </c>
      <c r="R57" s="2">
        <v>41290144</v>
      </c>
      <c r="S57" s="2">
        <v>28517200</v>
      </c>
      <c r="T57" s="2">
        <v>18310380</v>
      </c>
      <c r="U57" s="2">
        <v>7446812</v>
      </c>
      <c r="V57" s="2">
        <v>3068203</v>
      </c>
      <c r="W57" s="2">
        <v>1504739</v>
      </c>
      <c r="X57" s="2">
        <v>3030070</v>
      </c>
      <c r="Y57" s="2">
        <v>6697233</v>
      </c>
      <c r="Z57" s="1">
        <v>2962246</v>
      </c>
      <c r="AA57" s="2">
        <v>29512367</v>
      </c>
      <c r="AB57" s="2">
        <v>6229025</v>
      </c>
      <c r="AC57" s="1">
        <v>408534</v>
      </c>
      <c r="AD57" s="2">
        <v>6488847</v>
      </c>
      <c r="AE57" s="1">
        <v>2255331</v>
      </c>
      <c r="AF57" s="1">
        <v>883424</v>
      </c>
      <c r="AG57" s="2">
        <v>3008779</v>
      </c>
      <c r="AH57" s="2">
        <v>5618698</v>
      </c>
      <c r="AI57" s="2">
        <v>5284882</v>
      </c>
      <c r="AJ57" s="2">
        <v>39476496</v>
      </c>
      <c r="AK57" s="1" t="s">
        <v>213</v>
      </c>
    </row>
    <row r="58" spans="1:37" x14ac:dyDescent="0.2">
      <c r="A58" s="1" t="s">
        <v>107</v>
      </c>
      <c r="B58" s="2">
        <v>184332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2">
        <v>0</v>
      </c>
      <c r="R58" s="2">
        <v>115557669</v>
      </c>
      <c r="S58" s="1">
        <v>0</v>
      </c>
      <c r="T58" s="1">
        <v>0</v>
      </c>
      <c r="U58" s="1">
        <v>0</v>
      </c>
      <c r="V58" s="2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2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 t="s">
        <v>214</v>
      </c>
    </row>
    <row r="59" spans="1:37" x14ac:dyDescent="0.2">
      <c r="A59" s="1" t="s">
        <v>108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2">
        <v>2602096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2">
        <v>5994238</v>
      </c>
      <c r="O59" s="2">
        <v>305558</v>
      </c>
      <c r="P59" s="2">
        <v>0</v>
      </c>
      <c r="Q59" s="1">
        <v>0</v>
      </c>
      <c r="R59" s="2">
        <v>571766830</v>
      </c>
      <c r="S59" s="1">
        <v>0</v>
      </c>
      <c r="T59" s="1">
        <v>0</v>
      </c>
      <c r="U59" s="2">
        <v>250000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2">
        <v>23543659</v>
      </c>
      <c r="AB59" s="1">
        <v>0</v>
      </c>
      <c r="AC59" s="1">
        <v>0</v>
      </c>
      <c r="AD59" s="2">
        <v>1600225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 t="s">
        <v>215</v>
      </c>
    </row>
    <row r="60" spans="1:37" x14ac:dyDescent="0.2">
      <c r="A60" s="1" t="s">
        <v>109</v>
      </c>
      <c r="B60" s="1">
        <v>0</v>
      </c>
      <c r="C60" s="1">
        <v>0</v>
      </c>
      <c r="D60" s="1">
        <v>0</v>
      </c>
      <c r="E60" s="2">
        <v>1470884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2">
        <v>143100</v>
      </c>
      <c r="AB60" s="1">
        <v>0</v>
      </c>
      <c r="AC60" s="1">
        <v>0</v>
      </c>
      <c r="AD60" s="2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 t="s">
        <v>216</v>
      </c>
    </row>
    <row r="61" spans="1:37" x14ac:dyDescent="0.2">
      <c r="A61" s="1" t="s">
        <v>110</v>
      </c>
      <c r="B61" s="1">
        <v>0</v>
      </c>
      <c r="C61" s="1">
        <v>0</v>
      </c>
      <c r="D61" s="1">
        <v>0</v>
      </c>
      <c r="E61" s="1">
        <v>0</v>
      </c>
      <c r="F61" s="2">
        <v>240114</v>
      </c>
      <c r="G61" s="2">
        <v>7241903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2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2">
        <v>22321</v>
      </c>
      <c r="AK61" s="1" t="s">
        <v>217</v>
      </c>
    </row>
    <row r="62" spans="1:37" x14ac:dyDescent="0.2">
      <c r="A62" s="1" t="s">
        <v>111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2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2">
        <v>0</v>
      </c>
      <c r="AK62" s="1" t="s">
        <v>218</v>
      </c>
    </row>
    <row r="63" spans="1:37" x14ac:dyDescent="0.2">
      <c r="A63" s="1" t="s">
        <v>112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14294</v>
      </c>
      <c r="Q63" s="1">
        <v>0</v>
      </c>
      <c r="R63" s="1">
        <v>0</v>
      </c>
      <c r="S63" s="1">
        <v>0</v>
      </c>
      <c r="T63" s="1">
        <v>0</v>
      </c>
      <c r="U63" s="2">
        <v>390208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2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 t="s">
        <v>219</v>
      </c>
    </row>
    <row r="64" spans="1:37" x14ac:dyDescent="0.2">
      <c r="A64" s="1" t="s">
        <v>113</v>
      </c>
      <c r="B64" s="1">
        <v>0</v>
      </c>
      <c r="C64" s="1">
        <v>0</v>
      </c>
      <c r="D64" s="2">
        <v>0</v>
      </c>
      <c r="E64" s="1">
        <v>0</v>
      </c>
      <c r="F64" s="1">
        <v>0</v>
      </c>
      <c r="G64" s="2">
        <v>71400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2">
        <v>604250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2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 t="s">
        <v>220</v>
      </c>
    </row>
    <row r="65" spans="1:37" x14ac:dyDescent="0.2">
      <c r="A65" s="1" t="s">
        <v>114</v>
      </c>
      <c r="B65" s="2">
        <v>184332</v>
      </c>
      <c r="C65" s="1">
        <v>0</v>
      </c>
      <c r="D65" s="2">
        <v>0</v>
      </c>
      <c r="E65" s="2">
        <v>1470884</v>
      </c>
      <c r="F65" s="2">
        <v>240114</v>
      </c>
      <c r="G65" s="2">
        <v>9915399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2">
        <v>604250</v>
      </c>
      <c r="N65" s="2">
        <v>5994238</v>
      </c>
      <c r="O65" s="2">
        <v>305558</v>
      </c>
      <c r="P65" s="1">
        <v>14294</v>
      </c>
      <c r="Q65" s="1">
        <v>0</v>
      </c>
      <c r="R65" s="2">
        <v>687324499</v>
      </c>
      <c r="S65" s="1">
        <v>0</v>
      </c>
      <c r="T65" s="1">
        <v>0</v>
      </c>
      <c r="U65" s="2">
        <v>640208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2">
        <v>23686759</v>
      </c>
      <c r="AB65" s="1">
        <v>0</v>
      </c>
      <c r="AC65" s="1">
        <v>0</v>
      </c>
      <c r="AD65" s="2">
        <v>1600225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2">
        <v>22321</v>
      </c>
      <c r="AK65" s="1" t="s">
        <v>221</v>
      </c>
    </row>
    <row r="66" spans="1:37" x14ac:dyDescent="0.2">
      <c r="A66" s="1" t="s">
        <v>115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2">
        <v>259000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2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 t="s">
        <v>222</v>
      </c>
    </row>
    <row r="67" spans="1:37" x14ac:dyDescent="0.2">
      <c r="A67" s="1" t="s">
        <v>116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2">
        <v>0</v>
      </c>
      <c r="P67" s="2">
        <v>0</v>
      </c>
      <c r="Q67" s="1">
        <v>0</v>
      </c>
      <c r="R67" s="1">
        <v>0</v>
      </c>
      <c r="S67" s="1">
        <v>0</v>
      </c>
      <c r="T67" s="1">
        <v>0</v>
      </c>
      <c r="U67" s="2">
        <v>295211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2">
        <v>2109240</v>
      </c>
      <c r="AB67" s="1">
        <v>0</v>
      </c>
      <c r="AC67" s="1">
        <v>0</v>
      </c>
      <c r="AD67" s="2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 t="s">
        <v>223</v>
      </c>
    </row>
    <row r="68" spans="1:37" x14ac:dyDescent="0.2">
      <c r="A68" s="1" t="s">
        <v>117</v>
      </c>
      <c r="B68" s="1">
        <v>0</v>
      </c>
      <c r="C68" s="1">
        <v>0</v>
      </c>
      <c r="D68" s="2">
        <v>1099669</v>
      </c>
      <c r="E68" s="1">
        <v>0</v>
      </c>
      <c r="F68" s="1">
        <v>0</v>
      </c>
      <c r="G68" s="2">
        <v>328740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2">
        <v>1023973</v>
      </c>
      <c r="O68" s="2">
        <v>5539722</v>
      </c>
      <c r="P68" s="2">
        <v>0</v>
      </c>
      <c r="Q68" s="1">
        <v>0</v>
      </c>
      <c r="R68" s="2">
        <v>2205650</v>
      </c>
      <c r="S68" s="1">
        <v>0</v>
      </c>
      <c r="T68" s="1">
        <v>0</v>
      </c>
      <c r="U68" s="2">
        <v>675213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2">
        <v>12417847</v>
      </c>
      <c r="AB68" s="1">
        <v>0</v>
      </c>
      <c r="AC68" s="1">
        <v>0</v>
      </c>
      <c r="AD68" s="2">
        <v>731102</v>
      </c>
      <c r="AE68" s="1">
        <v>0</v>
      </c>
      <c r="AF68" s="1">
        <v>31000</v>
      </c>
      <c r="AG68" s="1">
        <v>0</v>
      </c>
      <c r="AH68" s="1">
        <v>0</v>
      </c>
      <c r="AI68" s="1">
        <v>0</v>
      </c>
      <c r="AJ68" s="2">
        <v>18063</v>
      </c>
      <c r="AK68" s="1" t="s">
        <v>224</v>
      </c>
    </row>
    <row r="69" spans="1:37" x14ac:dyDescent="0.2">
      <c r="A69" s="1" t="s">
        <v>118</v>
      </c>
      <c r="B69" s="2">
        <v>308797</v>
      </c>
      <c r="C69" s="1">
        <v>0</v>
      </c>
      <c r="D69" s="2">
        <v>388570</v>
      </c>
      <c r="E69" s="2">
        <v>120241</v>
      </c>
      <c r="F69" s="2">
        <v>12160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2">
        <v>653802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2">
        <v>3332583</v>
      </c>
      <c r="V69" s="2">
        <v>327327</v>
      </c>
      <c r="W69" s="1">
        <v>0</v>
      </c>
      <c r="X69" s="2">
        <v>450070</v>
      </c>
      <c r="Y69" s="2">
        <v>459304</v>
      </c>
      <c r="Z69" s="1">
        <v>23112</v>
      </c>
      <c r="AA69" s="2">
        <v>34585750</v>
      </c>
      <c r="AB69" s="1">
        <v>0</v>
      </c>
      <c r="AC69" s="1">
        <v>151685</v>
      </c>
      <c r="AD69" s="2">
        <v>2314282</v>
      </c>
      <c r="AE69" s="1">
        <v>248444</v>
      </c>
      <c r="AF69" s="1">
        <v>147371</v>
      </c>
      <c r="AG69" s="2">
        <v>842251</v>
      </c>
      <c r="AH69" s="1">
        <v>0</v>
      </c>
      <c r="AI69" s="2">
        <v>221849</v>
      </c>
      <c r="AJ69" s="2">
        <v>18336</v>
      </c>
      <c r="AK69" s="1" t="s">
        <v>225</v>
      </c>
    </row>
    <row r="70" spans="1:37" x14ac:dyDescent="0.2">
      <c r="A70" s="1" t="s">
        <v>119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2">
        <v>0</v>
      </c>
      <c r="L70" s="1">
        <v>0</v>
      </c>
      <c r="M70" s="1">
        <v>0</v>
      </c>
      <c r="N70" s="1">
        <v>0</v>
      </c>
      <c r="O70" s="2">
        <v>22500</v>
      </c>
      <c r="P70" s="2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2">
        <v>190385</v>
      </c>
      <c r="W70" s="1">
        <v>0</v>
      </c>
      <c r="X70" s="1">
        <v>0</v>
      </c>
      <c r="Y70" s="1">
        <v>0</v>
      </c>
      <c r="Z70" s="1">
        <v>802369</v>
      </c>
      <c r="AA70" s="1">
        <v>0</v>
      </c>
      <c r="AB70" s="1">
        <v>0</v>
      </c>
      <c r="AC70" s="1">
        <v>0</v>
      </c>
      <c r="AD70" s="2">
        <v>36201</v>
      </c>
      <c r="AE70" s="1">
        <v>294295</v>
      </c>
      <c r="AF70" s="1">
        <v>5224802</v>
      </c>
      <c r="AG70" s="2">
        <v>54</v>
      </c>
      <c r="AH70" s="1">
        <v>0</v>
      </c>
      <c r="AI70" s="1">
        <v>0</v>
      </c>
      <c r="AJ70" s="1">
        <v>0</v>
      </c>
      <c r="AK70" s="1" t="s">
        <v>226</v>
      </c>
    </row>
    <row r="71" spans="1:37" x14ac:dyDescent="0.2">
      <c r="A71" s="1" t="s">
        <v>120</v>
      </c>
      <c r="B71" s="1">
        <v>0</v>
      </c>
      <c r="C71" s="1">
        <v>0</v>
      </c>
      <c r="D71" s="1">
        <v>0</v>
      </c>
      <c r="E71" s="2">
        <v>84954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2">
        <v>568256</v>
      </c>
      <c r="V71" s="2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2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 t="s">
        <v>227</v>
      </c>
    </row>
    <row r="72" spans="1:37" x14ac:dyDescent="0.2">
      <c r="A72" s="1" t="s">
        <v>121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2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2">
        <v>0</v>
      </c>
      <c r="AE72" s="1">
        <v>0</v>
      </c>
      <c r="AF72" s="1">
        <v>0</v>
      </c>
      <c r="AG72" s="2">
        <v>49296</v>
      </c>
      <c r="AH72" s="1">
        <v>0</v>
      </c>
      <c r="AI72" s="1">
        <v>0</v>
      </c>
      <c r="AJ72" s="1">
        <v>0</v>
      </c>
      <c r="AK72" s="1" t="s">
        <v>189</v>
      </c>
    </row>
    <row r="73" spans="1:37" x14ac:dyDescent="0.2">
      <c r="A73" s="1" t="s">
        <v>122</v>
      </c>
      <c r="B73" s="1">
        <v>0</v>
      </c>
      <c r="C73" s="2">
        <v>36397</v>
      </c>
      <c r="D73" s="2">
        <v>0</v>
      </c>
      <c r="E73" s="1">
        <v>0</v>
      </c>
      <c r="F73" s="1">
        <v>0</v>
      </c>
      <c r="G73" s="1">
        <v>0</v>
      </c>
      <c r="H73" s="2">
        <v>10978</v>
      </c>
      <c r="I73" s="1">
        <v>0</v>
      </c>
      <c r="J73" s="1">
        <v>0</v>
      </c>
      <c r="K73" s="1">
        <v>0</v>
      </c>
      <c r="L73" s="1">
        <v>0</v>
      </c>
      <c r="M73" s="2">
        <v>-60047</v>
      </c>
      <c r="N73" s="1">
        <v>0</v>
      </c>
      <c r="O73" s="2">
        <v>24260</v>
      </c>
      <c r="P73" s="2">
        <v>0</v>
      </c>
      <c r="Q73" s="2">
        <v>9772</v>
      </c>
      <c r="R73" s="2">
        <v>606077</v>
      </c>
      <c r="S73" s="2">
        <v>1398972</v>
      </c>
      <c r="T73" s="1">
        <v>0</v>
      </c>
      <c r="U73" s="2">
        <v>299527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2">
        <v>18956</v>
      </c>
      <c r="AB73" s="2">
        <v>178170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2">
        <v>1564</v>
      </c>
      <c r="AI73" s="1">
        <v>0</v>
      </c>
      <c r="AJ73" s="2">
        <v>0</v>
      </c>
      <c r="AK73" s="1" t="s">
        <v>228</v>
      </c>
    </row>
    <row r="74" spans="1:37" x14ac:dyDescent="0.2">
      <c r="A74" s="1" t="s">
        <v>123</v>
      </c>
      <c r="B74" s="1">
        <v>0</v>
      </c>
      <c r="C74" s="1">
        <v>0</v>
      </c>
      <c r="D74" s="2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2">
        <v>60047</v>
      </c>
      <c r="N74" s="1">
        <v>0</v>
      </c>
      <c r="O74" s="2">
        <v>0</v>
      </c>
      <c r="P74" s="2">
        <v>0</v>
      </c>
      <c r="Q74" s="2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 t="s">
        <v>229</v>
      </c>
    </row>
    <row r="75" spans="1:37" x14ac:dyDescent="0.2">
      <c r="A75" s="1" t="s">
        <v>124</v>
      </c>
      <c r="B75" s="2">
        <v>115994</v>
      </c>
      <c r="C75" s="1">
        <v>0</v>
      </c>
      <c r="D75" s="2">
        <v>1086786</v>
      </c>
      <c r="E75" s="2">
        <v>48004</v>
      </c>
      <c r="F75" s="1">
        <v>0</v>
      </c>
      <c r="G75" s="2">
        <v>790964</v>
      </c>
      <c r="H75" s="2">
        <v>16432</v>
      </c>
      <c r="I75" s="1">
        <v>0</v>
      </c>
      <c r="J75" s="1">
        <v>0</v>
      </c>
      <c r="K75" s="2">
        <v>221165</v>
      </c>
      <c r="L75" s="2">
        <v>182787</v>
      </c>
      <c r="M75" s="2">
        <v>3110400</v>
      </c>
      <c r="N75" s="2">
        <v>1128884</v>
      </c>
      <c r="O75" s="2">
        <v>85701</v>
      </c>
      <c r="P75" s="2">
        <v>205715</v>
      </c>
      <c r="Q75" s="1">
        <v>0</v>
      </c>
      <c r="R75" s="2">
        <v>8437121</v>
      </c>
      <c r="S75" s="1">
        <v>0</v>
      </c>
      <c r="T75" s="2">
        <v>587387</v>
      </c>
      <c r="U75" s="2">
        <v>250885</v>
      </c>
      <c r="V75" s="2">
        <v>601729</v>
      </c>
      <c r="W75" s="1">
        <v>0</v>
      </c>
      <c r="X75" s="2">
        <v>99232</v>
      </c>
      <c r="Y75" s="2">
        <v>739728</v>
      </c>
      <c r="Z75" s="1">
        <v>82166</v>
      </c>
      <c r="AA75" s="2">
        <v>19725782</v>
      </c>
      <c r="AB75" s="1">
        <v>0</v>
      </c>
      <c r="AC75" s="1">
        <v>119380</v>
      </c>
      <c r="AD75" s="2">
        <v>633554</v>
      </c>
      <c r="AE75" s="1">
        <v>38804</v>
      </c>
      <c r="AF75" s="1">
        <v>457400</v>
      </c>
      <c r="AG75" s="2">
        <v>118068</v>
      </c>
      <c r="AH75" s="1">
        <v>0</v>
      </c>
      <c r="AI75" s="2">
        <v>76452</v>
      </c>
      <c r="AJ75" s="1">
        <v>0</v>
      </c>
      <c r="AK75" s="1" t="s">
        <v>230</v>
      </c>
    </row>
    <row r="76" spans="1:37" x14ac:dyDescent="0.2">
      <c r="A76" s="1" t="s">
        <v>125</v>
      </c>
      <c r="B76" s="2">
        <v>424791</v>
      </c>
      <c r="C76" s="2">
        <v>36397</v>
      </c>
      <c r="D76" s="2">
        <v>2575025</v>
      </c>
      <c r="E76" s="2">
        <v>253199</v>
      </c>
      <c r="F76" s="2">
        <v>12160</v>
      </c>
      <c r="G76" s="2">
        <v>1119704</v>
      </c>
      <c r="H76" s="2">
        <v>27410</v>
      </c>
      <c r="I76" s="1">
        <v>0</v>
      </c>
      <c r="J76" s="1">
        <v>0</v>
      </c>
      <c r="K76" s="2">
        <v>221165</v>
      </c>
      <c r="L76" s="2">
        <v>182787</v>
      </c>
      <c r="M76" s="2">
        <v>3369400</v>
      </c>
      <c r="N76" s="2">
        <v>2806659</v>
      </c>
      <c r="O76" s="2">
        <v>5672183</v>
      </c>
      <c r="P76" s="2">
        <v>205715</v>
      </c>
      <c r="Q76" s="2">
        <v>9772</v>
      </c>
      <c r="R76" s="2">
        <v>11248848</v>
      </c>
      <c r="S76" s="2">
        <v>1398972</v>
      </c>
      <c r="T76" s="1">
        <v>0</v>
      </c>
      <c r="U76" s="2">
        <v>5421675</v>
      </c>
      <c r="V76" s="2">
        <v>1119441</v>
      </c>
      <c r="W76" s="1">
        <v>0</v>
      </c>
      <c r="X76" s="2">
        <v>549302</v>
      </c>
      <c r="Y76" s="2">
        <v>1199032</v>
      </c>
      <c r="Z76" s="1">
        <v>907647</v>
      </c>
      <c r="AA76" s="2">
        <v>68857575</v>
      </c>
      <c r="AB76" s="2">
        <v>178170</v>
      </c>
      <c r="AC76" s="1">
        <v>271065</v>
      </c>
      <c r="AD76" s="2">
        <v>3715139</v>
      </c>
      <c r="AE76" s="1">
        <v>581543</v>
      </c>
      <c r="AF76" s="1">
        <v>5860573</v>
      </c>
      <c r="AG76" s="2">
        <v>1009669</v>
      </c>
      <c r="AH76" s="2">
        <v>1564</v>
      </c>
      <c r="AI76" s="2">
        <v>298301</v>
      </c>
      <c r="AJ76" s="2">
        <v>36399</v>
      </c>
      <c r="AK76" s="1" t="s">
        <v>231</v>
      </c>
    </row>
    <row r="77" spans="1:37" x14ac:dyDescent="0.2">
      <c r="A77" s="1" t="s">
        <v>126</v>
      </c>
      <c r="B77" s="2">
        <v>609123</v>
      </c>
      <c r="C77" s="2">
        <v>479771</v>
      </c>
      <c r="D77" s="2">
        <v>2575025</v>
      </c>
      <c r="E77" s="2">
        <v>1724083</v>
      </c>
      <c r="F77" s="2">
        <v>252274</v>
      </c>
      <c r="G77" s="2">
        <v>11035103</v>
      </c>
      <c r="H77" s="2">
        <v>27410</v>
      </c>
      <c r="I77" s="2">
        <v>187950</v>
      </c>
      <c r="J77" s="2">
        <v>674112</v>
      </c>
      <c r="K77" s="2">
        <v>221165</v>
      </c>
      <c r="L77" s="2">
        <v>182787</v>
      </c>
      <c r="M77" s="2">
        <v>3973650</v>
      </c>
      <c r="N77" s="2">
        <v>8800897</v>
      </c>
      <c r="O77" s="2">
        <v>5977741</v>
      </c>
      <c r="P77" s="2">
        <v>220009</v>
      </c>
      <c r="Q77" s="2">
        <v>1124452</v>
      </c>
      <c r="R77" s="2">
        <v>698573347</v>
      </c>
      <c r="S77" s="2">
        <v>509868135</v>
      </c>
      <c r="T77" s="2">
        <v>587387</v>
      </c>
      <c r="U77" s="2">
        <v>6061883</v>
      </c>
      <c r="V77" s="2">
        <v>1119441</v>
      </c>
      <c r="W77" s="2">
        <v>726275</v>
      </c>
      <c r="X77" s="2">
        <v>549302</v>
      </c>
      <c r="Y77" s="2">
        <v>1199032</v>
      </c>
      <c r="Z77" s="1">
        <v>907647</v>
      </c>
      <c r="AA77" s="2">
        <v>92544334</v>
      </c>
      <c r="AB77" s="2">
        <v>23015025</v>
      </c>
      <c r="AC77" s="1">
        <v>271065</v>
      </c>
      <c r="AD77" s="2">
        <v>5315364</v>
      </c>
      <c r="AE77" s="1">
        <v>581543</v>
      </c>
      <c r="AF77" s="1">
        <v>5860573</v>
      </c>
      <c r="AG77" s="2">
        <v>1009669</v>
      </c>
      <c r="AH77" s="2">
        <v>515020</v>
      </c>
      <c r="AI77" s="2">
        <v>298301</v>
      </c>
      <c r="AJ77" s="2">
        <v>58720</v>
      </c>
      <c r="AK77" s="1" t="s">
        <v>232</v>
      </c>
    </row>
    <row r="78" spans="1:37" x14ac:dyDescent="0.2">
      <c r="A78" s="1" t="s">
        <v>127</v>
      </c>
      <c r="B78" s="2">
        <v>16554158</v>
      </c>
      <c r="C78" s="2">
        <v>13923860</v>
      </c>
      <c r="D78" s="2">
        <v>9351336</v>
      </c>
      <c r="E78" s="2">
        <v>12569188</v>
      </c>
      <c r="F78" s="2">
        <v>571757</v>
      </c>
      <c r="G78" s="2">
        <v>63429657</v>
      </c>
      <c r="H78" s="2">
        <v>2297747</v>
      </c>
      <c r="I78" s="2">
        <v>5636213</v>
      </c>
      <c r="J78" s="2">
        <v>8499064</v>
      </c>
      <c r="K78" s="2">
        <v>11703614</v>
      </c>
      <c r="L78" s="2">
        <v>686018</v>
      </c>
      <c r="M78" s="2">
        <v>51515943</v>
      </c>
      <c r="N78" s="2">
        <v>57886505</v>
      </c>
      <c r="O78" s="2">
        <v>25456914</v>
      </c>
      <c r="P78" s="2">
        <v>2598666</v>
      </c>
      <c r="Q78" s="2">
        <v>31368555</v>
      </c>
      <c r="R78" s="2">
        <v>739863491</v>
      </c>
      <c r="S78" s="2">
        <v>538385335</v>
      </c>
      <c r="T78" s="2">
        <v>18897767</v>
      </c>
      <c r="U78" s="2">
        <v>13508695</v>
      </c>
      <c r="V78" s="2">
        <v>4187644</v>
      </c>
      <c r="W78" s="2">
        <v>2231014</v>
      </c>
      <c r="X78" s="2">
        <v>3579372</v>
      </c>
      <c r="Y78" s="2">
        <v>7896265</v>
      </c>
      <c r="Z78" s="1">
        <v>3869893</v>
      </c>
      <c r="AA78" s="2">
        <v>122056701</v>
      </c>
      <c r="AB78" s="2">
        <v>29244050</v>
      </c>
      <c r="AC78" s="1">
        <v>679599</v>
      </c>
      <c r="AD78" s="2">
        <v>11804211</v>
      </c>
      <c r="AE78" s="1">
        <v>2836874</v>
      </c>
      <c r="AF78" s="1">
        <v>6743997</v>
      </c>
      <c r="AG78" s="2">
        <v>4018448</v>
      </c>
      <c r="AH78" s="2">
        <v>6133718</v>
      </c>
      <c r="AI78" s="2">
        <v>5583183</v>
      </c>
      <c r="AJ78" s="2">
        <v>39535216</v>
      </c>
      <c r="AK78" s="1" t="s">
        <v>233</v>
      </c>
    </row>
    <row r="79" spans="1:37" x14ac:dyDescent="0.2">
      <c r="A79" s="7"/>
      <c r="AK79" s="7"/>
    </row>
    <row r="80" spans="1:37" x14ac:dyDescent="0.2">
      <c r="A80" s="7" t="s">
        <v>270</v>
      </c>
      <c r="AK80" s="7" t="s">
        <v>271</v>
      </c>
    </row>
    <row r="81" spans="1:37" x14ac:dyDescent="0.2">
      <c r="A81" s="1" t="s">
        <v>25</v>
      </c>
      <c r="B81" s="2">
        <v>208250</v>
      </c>
      <c r="C81" s="2">
        <v>492588</v>
      </c>
      <c r="D81" s="2">
        <v>321670</v>
      </c>
      <c r="E81" s="2">
        <v>533636</v>
      </c>
      <c r="F81" s="2">
        <v>0</v>
      </c>
      <c r="G81" s="2">
        <v>411000</v>
      </c>
      <c r="H81" s="2">
        <v>0</v>
      </c>
      <c r="I81" s="2">
        <v>0</v>
      </c>
      <c r="J81" s="2">
        <v>96784</v>
      </c>
      <c r="K81" s="2">
        <v>619959</v>
      </c>
      <c r="L81" s="2">
        <v>30353</v>
      </c>
      <c r="M81" s="2">
        <v>1883511</v>
      </c>
      <c r="N81" s="2">
        <v>690649</v>
      </c>
      <c r="O81" s="2">
        <v>13164790</v>
      </c>
      <c r="P81" s="2">
        <v>311832</v>
      </c>
      <c r="Q81" s="2">
        <v>373081</v>
      </c>
      <c r="R81" s="2">
        <v>4121575</v>
      </c>
      <c r="S81" s="2">
        <v>0</v>
      </c>
      <c r="T81" s="2">
        <v>387711</v>
      </c>
      <c r="U81" s="2">
        <v>2827026</v>
      </c>
      <c r="V81" s="2">
        <v>0</v>
      </c>
      <c r="W81" s="2">
        <v>0</v>
      </c>
      <c r="X81" s="2">
        <v>0</v>
      </c>
      <c r="Y81" s="2">
        <v>353794</v>
      </c>
      <c r="Z81" s="1">
        <v>0</v>
      </c>
      <c r="AA81" s="2">
        <v>2310535</v>
      </c>
      <c r="AB81" s="2">
        <v>624291</v>
      </c>
      <c r="AC81" s="1">
        <v>213000</v>
      </c>
      <c r="AD81" s="2">
        <v>653920</v>
      </c>
      <c r="AE81" s="1">
        <v>0</v>
      </c>
      <c r="AF81" s="1">
        <v>0</v>
      </c>
      <c r="AG81" s="2">
        <v>326449</v>
      </c>
      <c r="AH81" s="2">
        <v>287683</v>
      </c>
      <c r="AI81" s="2">
        <v>189276</v>
      </c>
      <c r="AJ81" s="2">
        <v>20571</v>
      </c>
      <c r="AK81" s="1" t="s">
        <v>133</v>
      </c>
    </row>
    <row r="82" spans="1:37" x14ac:dyDescent="0.2">
      <c r="A82" s="1" t="s">
        <v>26</v>
      </c>
      <c r="B82" s="1">
        <v>0</v>
      </c>
      <c r="C82" s="2">
        <v>507241</v>
      </c>
      <c r="D82" s="1">
        <v>0</v>
      </c>
      <c r="E82" s="2">
        <v>286611</v>
      </c>
      <c r="F82" s="2">
        <v>0</v>
      </c>
      <c r="G82" s="2">
        <v>24923</v>
      </c>
      <c r="H82" s="2">
        <v>150767</v>
      </c>
      <c r="I82" s="2">
        <v>0</v>
      </c>
      <c r="J82" s="1">
        <v>0</v>
      </c>
      <c r="K82" s="2">
        <v>135335</v>
      </c>
      <c r="L82" s="1">
        <v>0</v>
      </c>
      <c r="M82" s="2">
        <v>21051</v>
      </c>
      <c r="N82" s="2">
        <v>643370</v>
      </c>
      <c r="O82" s="2">
        <v>-600</v>
      </c>
      <c r="P82" s="2">
        <v>0</v>
      </c>
      <c r="Q82" s="2">
        <v>608052</v>
      </c>
      <c r="R82" s="2">
        <v>112500</v>
      </c>
      <c r="S82" s="1">
        <v>0</v>
      </c>
      <c r="T82" s="2">
        <v>1523856</v>
      </c>
      <c r="U82" s="2">
        <v>30538</v>
      </c>
      <c r="V82" s="2">
        <v>-7168</v>
      </c>
      <c r="W82" s="2">
        <v>0</v>
      </c>
      <c r="X82" s="1">
        <v>0</v>
      </c>
      <c r="Y82" s="2">
        <v>-236148</v>
      </c>
      <c r="Z82" s="1">
        <v>2998</v>
      </c>
      <c r="AA82" s="1">
        <v>0</v>
      </c>
      <c r="AB82" s="1">
        <v>0</v>
      </c>
      <c r="AC82" s="1">
        <v>7469</v>
      </c>
      <c r="AD82" s="2">
        <v>-542217</v>
      </c>
      <c r="AE82" s="1">
        <v>0</v>
      </c>
      <c r="AF82" s="1">
        <v>0</v>
      </c>
      <c r="AG82" s="2">
        <v>-2409</v>
      </c>
      <c r="AH82" s="2">
        <v>90158</v>
      </c>
      <c r="AI82" s="1">
        <v>0</v>
      </c>
      <c r="AJ82" s="1">
        <v>0</v>
      </c>
      <c r="AK82" s="1" t="s">
        <v>134</v>
      </c>
    </row>
    <row r="83" spans="1:37" x14ac:dyDescent="0.2">
      <c r="A83" s="1" t="s">
        <v>27</v>
      </c>
      <c r="B83" s="1">
        <v>0</v>
      </c>
      <c r="C83" s="1">
        <v>0</v>
      </c>
      <c r="D83" s="2">
        <v>60099</v>
      </c>
      <c r="E83" s="1">
        <v>0</v>
      </c>
      <c r="F83" s="2">
        <v>161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2">
        <v>717040</v>
      </c>
      <c r="O83" s="1">
        <v>0</v>
      </c>
      <c r="P83" s="1">
        <v>0</v>
      </c>
      <c r="Q83" s="2">
        <v>0</v>
      </c>
      <c r="R83" s="1">
        <v>0</v>
      </c>
      <c r="S83" s="1">
        <v>0</v>
      </c>
      <c r="T83" s="1">
        <v>0</v>
      </c>
      <c r="U83" s="1">
        <v>0</v>
      </c>
      <c r="V83" s="2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2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 t="s">
        <v>135</v>
      </c>
    </row>
    <row r="84" spans="1:37" x14ac:dyDescent="0.2">
      <c r="A84" s="1" t="s">
        <v>28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2">
        <v>-23808</v>
      </c>
      <c r="J84" s="2">
        <v>-13940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2">
        <v>0</v>
      </c>
      <c r="R84" s="1">
        <v>0</v>
      </c>
      <c r="S84" s="1">
        <v>0</v>
      </c>
      <c r="T84" s="2">
        <v>-23479</v>
      </c>
      <c r="U84" s="1">
        <v>0</v>
      </c>
      <c r="V84" s="2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2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 t="s">
        <v>136</v>
      </c>
    </row>
    <row r="85" spans="1:37" x14ac:dyDescent="0.2">
      <c r="A85" s="1" t="s">
        <v>29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2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2">
        <v>0</v>
      </c>
      <c r="R85" s="1">
        <v>0</v>
      </c>
      <c r="S85" s="1">
        <v>0</v>
      </c>
      <c r="T85" s="1">
        <v>0</v>
      </c>
      <c r="U85" s="1">
        <v>0</v>
      </c>
      <c r="V85" s="2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2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 t="s">
        <v>137</v>
      </c>
    </row>
    <row r="86" spans="1:37" x14ac:dyDescent="0.2">
      <c r="A86" s="1" t="s">
        <v>30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2">
        <v>3681</v>
      </c>
      <c r="P86" s="2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2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2">
        <v>-113</v>
      </c>
      <c r="AH86" s="1">
        <v>0</v>
      </c>
      <c r="AI86" s="1">
        <v>0</v>
      </c>
      <c r="AJ86" s="1">
        <v>0</v>
      </c>
      <c r="AK86" s="1" t="s">
        <v>138</v>
      </c>
    </row>
    <row r="87" spans="1:37" x14ac:dyDescent="0.2">
      <c r="A87" s="1" t="s">
        <v>31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2">
        <v>256152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2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 t="s">
        <v>139</v>
      </c>
    </row>
    <row r="88" spans="1:37" x14ac:dyDescent="0.2">
      <c r="A88" s="1" t="s">
        <v>32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2">
        <v>-11627</v>
      </c>
      <c r="P88" s="2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2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 t="s">
        <v>140</v>
      </c>
    </row>
    <row r="89" spans="1:37" x14ac:dyDescent="0.2">
      <c r="A89" s="1" t="s">
        <v>33</v>
      </c>
      <c r="B89" s="1">
        <v>0</v>
      </c>
      <c r="C89" s="2">
        <v>86679</v>
      </c>
      <c r="D89" s="1">
        <v>0</v>
      </c>
      <c r="E89" s="2">
        <v>188547</v>
      </c>
      <c r="F89" s="1">
        <v>0</v>
      </c>
      <c r="G89" s="1">
        <v>0</v>
      </c>
      <c r="H89" s="2">
        <v>32057</v>
      </c>
      <c r="I89" s="2">
        <v>0</v>
      </c>
      <c r="J89" s="1">
        <v>0</v>
      </c>
      <c r="K89" s="2">
        <v>133460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2">
        <v>0</v>
      </c>
      <c r="R89" s="2">
        <v>2600769</v>
      </c>
      <c r="S89" s="2">
        <v>33289356</v>
      </c>
      <c r="T89" s="2">
        <v>301696</v>
      </c>
      <c r="U89" s="2">
        <v>155369</v>
      </c>
      <c r="V89" s="1">
        <v>0</v>
      </c>
      <c r="W89" s="2">
        <v>0</v>
      </c>
      <c r="X89" s="1">
        <v>0</v>
      </c>
      <c r="Y89" s="1">
        <v>0</v>
      </c>
      <c r="Z89" s="1">
        <v>0</v>
      </c>
      <c r="AA89" s="1">
        <v>0</v>
      </c>
      <c r="AB89" s="2">
        <v>1422526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2">
        <v>108454</v>
      </c>
      <c r="AI89" s="2">
        <v>39208</v>
      </c>
      <c r="AJ89" s="2">
        <v>54707</v>
      </c>
      <c r="AK89" s="1" t="s">
        <v>141</v>
      </c>
    </row>
    <row r="90" spans="1:37" x14ac:dyDescent="0.2">
      <c r="A90" s="1" t="s">
        <v>34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2">
        <v>412495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2">
        <v>-357284</v>
      </c>
      <c r="P90" s="2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2">
        <v>-1200868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2">
        <v>-294373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2">
        <v>1282325</v>
      </c>
      <c r="AK90" s="1" t="s">
        <v>142</v>
      </c>
    </row>
    <row r="91" spans="1:37" x14ac:dyDescent="0.2">
      <c r="A91" s="1" t="s">
        <v>35</v>
      </c>
      <c r="B91" s="1">
        <v>0</v>
      </c>
      <c r="C91" s="2">
        <v>162312</v>
      </c>
      <c r="D91" s="2">
        <v>63779</v>
      </c>
      <c r="E91" s="2">
        <v>12996</v>
      </c>
      <c r="F91" s="1">
        <v>0</v>
      </c>
      <c r="G91" s="2">
        <v>278140</v>
      </c>
      <c r="H91" s="1">
        <v>0</v>
      </c>
      <c r="I91" s="2">
        <v>99842</v>
      </c>
      <c r="J91" s="2">
        <v>8622</v>
      </c>
      <c r="K91" s="2">
        <v>16528</v>
      </c>
      <c r="L91" s="1">
        <v>0</v>
      </c>
      <c r="M91" s="2">
        <v>1358837</v>
      </c>
      <c r="N91" s="2">
        <v>9809</v>
      </c>
      <c r="O91" s="2">
        <v>192654</v>
      </c>
      <c r="P91" s="2">
        <v>0</v>
      </c>
      <c r="Q91" s="1">
        <v>0</v>
      </c>
      <c r="R91" s="2">
        <v>-7304</v>
      </c>
      <c r="S91" s="1">
        <v>0</v>
      </c>
      <c r="T91" s="2">
        <v>-43918</v>
      </c>
      <c r="U91" s="2">
        <v>337499</v>
      </c>
      <c r="V91" s="1">
        <v>0</v>
      </c>
      <c r="W91" s="2">
        <v>3656</v>
      </c>
      <c r="X91" s="2">
        <v>2632</v>
      </c>
      <c r="Y91" s="1">
        <v>0</v>
      </c>
      <c r="Z91" s="1">
        <v>0</v>
      </c>
      <c r="AA91" s="2">
        <v>1887947</v>
      </c>
      <c r="AB91" s="2">
        <v>1012758</v>
      </c>
      <c r="AC91" s="1">
        <v>0</v>
      </c>
      <c r="AD91" s="2">
        <v>18800</v>
      </c>
      <c r="AE91" s="1">
        <v>0</v>
      </c>
      <c r="AF91" s="1">
        <v>0</v>
      </c>
      <c r="AG91" s="2">
        <v>231</v>
      </c>
      <c r="AH91" s="2">
        <v>7394</v>
      </c>
      <c r="AI91" s="2">
        <v>118584</v>
      </c>
      <c r="AJ91" s="1">
        <v>0</v>
      </c>
      <c r="AK91" s="1" t="s">
        <v>143</v>
      </c>
    </row>
    <row r="92" spans="1:37" x14ac:dyDescent="0.2">
      <c r="A92" s="1" t="s">
        <v>36</v>
      </c>
      <c r="B92" s="2">
        <v>208250</v>
      </c>
      <c r="C92" s="2">
        <v>1248820</v>
      </c>
      <c r="D92" s="2">
        <v>445548</v>
      </c>
      <c r="E92" s="2">
        <v>1021790</v>
      </c>
      <c r="F92" s="2">
        <v>161</v>
      </c>
      <c r="G92" s="2">
        <v>1126558</v>
      </c>
      <c r="H92" s="2">
        <v>182824</v>
      </c>
      <c r="I92" s="2">
        <v>76034</v>
      </c>
      <c r="J92" s="2">
        <v>91466</v>
      </c>
      <c r="K92" s="2">
        <v>905282</v>
      </c>
      <c r="L92" s="2">
        <v>30353</v>
      </c>
      <c r="M92" s="2">
        <v>3263399</v>
      </c>
      <c r="N92" s="2">
        <v>2317020</v>
      </c>
      <c r="O92" s="2">
        <v>12991614</v>
      </c>
      <c r="P92" s="2">
        <v>311832</v>
      </c>
      <c r="Q92" s="2">
        <v>981133</v>
      </c>
      <c r="R92" s="2">
        <v>6827540</v>
      </c>
      <c r="S92" s="2">
        <v>33289356</v>
      </c>
      <c r="T92" s="2">
        <v>2145866</v>
      </c>
      <c r="U92" s="2">
        <v>3350432</v>
      </c>
      <c r="V92" s="2">
        <v>-1208036</v>
      </c>
      <c r="W92" s="2">
        <v>3656</v>
      </c>
      <c r="X92" s="2">
        <v>2632</v>
      </c>
      <c r="Y92" s="2">
        <v>117646</v>
      </c>
      <c r="Z92" s="1">
        <v>2998</v>
      </c>
      <c r="AA92" s="2">
        <v>4198482</v>
      </c>
      <c r="AB92" s="2">
        <v>3059575</v>
      </c>
      <c r="AC92" s="1">
        <v>220469</v>
      </c>
      <c r="AD92" s="2">
        <v>-163870</v>
      </c>
      <c r="AE92" s="1">
        <v>0</v>
      </c>
      <c r="AF92" s="1">
        <v>0</v>
      </c>
      <c r="AG92" s="2">
        <v>324158</v>
      </c>
      <c r="AH92" s="2">
        <v>493689</v>
      </c>
      <c r="AI92" s="2">
        <v>347068</v>
      </c>
      <c r="AJ92" s="2">
        <v>1357603</v>
      </c>
      <c r="AK92" s="1" t="s">
        <v>144</v>
      </c>
    </row>
    <row r="93" spans="1:37" x14ac:dyDescent="0.2">
      <c r="A93" s="1" t="s">
        <v>37</v>
      </c>
      <c r="B93" s="2">
        <v>157326</v>
      </c>
      <c r="C93" s="1">
        <v>0</v>
      </c>
      <c r="D93" s="1">
        <v>0</v>
      </c>
      <c r="E93" s="1">
        <v>0</v>
      </c>
      <c r="F93" s="2">
        <v>0</v>
      </c>
      <c r="G93" s="2">
        <v>270188</v>
      </c>
      <c r="H93" s="1">
        <v>0</v>
      </c>
      <c r="I93" s="2">
        <v>0</v>
      </c>
      <c r="J93" s="1">
        <v>0</v>
      </c>
      <c r="K93" s="2">
        <v>44781</v>
      </c>
      <c r="L93" s="1">
        <v>0</v>
      </c>
      <c r="M93" s="1">
        <v>0</v>
      </c>
      <c r="N93" s="2">
        <v>947785</v>
      </c>
      <c r="O93" s="2">
        <v>10858666</v>
      </c>
      <c r="P93" s="2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2">
        <v>0</v>
      </c>
      <c r="X93" s="1">
        <v>0</v>
      </c>
      <c r="Y93" s="1">
        <v>0</v>
      </c>
      <c r="Z93" s="1">
        <v>0</v>
      </c>
      <c r="AA93" s="2">
        <v>3106058</v>
      </c>
      <c r="AB93" s="1">
        <v>0</v>
      </c>
      <c r="AC93" s="1">
        <v>78479</v>
      </c>
      <c r="AD93" s="2">
        <v>161348</v>
      </c>
      <c r="AE93" s="1">
        <v>0</v>
      </c>
      <c r="AF93" s="1">
        <v>0</v>
      </c>
      <c r="AG93" s="1">
        <v>0</v>
      </c>
      <c r="AH93" s="1">
        <v>0</v>
      </c>
      <c r="AI93" s="2">
        <v>32505</v>
      </c>
      <c r="AJ93" s="1">
        <v>0</v>
      </c>
      <c r="AK93" s="1" t="s">
        <v>145</v>
      </c>
    </row>
    <row r="94" spans="1:37" x14ac:dyDescent="0.2">
      <c r="A94" s="1" t="s">
        <v>38</v>
      </c>
      <c r="B94" s="1">
        <v>0</v>
      </c>
      <c r="C94" s="1">
        <v>0</v>
      </c>
      <c r="D94" s="1">
        <v>0</v>
      </c>
      <c r="E94" s="2">
        <v>342462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2">
        <v>221640</v>
      </c>
      <c r="P94" s="2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2">
        <v>61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 t="s">
        <v>146</v>
      </c>
    </row>
    <row r="95" spans="1:37" x14ac:dyDescent="0.2">
      <c r="A95" s="1" t="s">
        <v>39</v>
      </c>
      <c r="B95" s="1">
        <v>0</v>
      </c>
      <c r="C95" s="1">
        <v>0</v>
      </c>
      <c r="D95" s="2">
        <v>123159</v>
      </c>
      <c r="E95" s="2">
        <v>150829</v>
      </c>
      <c r="F95" s="1">
        <v>0</v>
      </c>
      <c r="G95" s="2">
        <v>257624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2">
        <v>715044</v>
      </c>
      <c r="O95" s="2">
        <v>534673</v>
      </c>
      <c r="P95" s="2">
        <v>0</v>
      </c>
      <c r="Q95" s="2">
        <v>50026</v>
      </c>
      <c r="R95" s="1">
        <v>0</v>
      </c>
      <c r="S95" s="2">
        <v>25633354</v>
      </c>
      <c r="T95" s="1">
        <v>0</v>
      </c>
      <c r="U95" s="2">
        <v>60106</v>
      </c>
      <c r="V95" s="1">
        <v>0</v>
      </c>
      <c r="W95" s="1">
        <v>0</v>
      </c>
      <c r="X95" s="1">
        <v>0</v>
      </c>
      <c r="Y95" s="2">
        <v>17560</v>
      </c>
      <c r="Z95" s="1">
        <v>0</v>
      </c>
      <c r="AA95" s="2">
        <v>1252563</v>
      </c>
      <c r="AB95" s="2">
        <v>1353404</v>
      </c>
      <c r="AC95" s="1">
        <v>0</v>
      </c>
      <c r="AD95" s="2">
        <v>276798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2">
        <v>177002</v>
      </c>
      <c r="AK95" s="1" t="s">
        <v>147</v>
      </c>
    </row>
    <row r="96" spans="1:37" x14ac:dyDescent="0.2">
      <c r="A96" s="1" t="s">
        <v>40</v>
      </c>
      <c r="B96" s="2">
        <v>135671</v>
      </c>
      <c r="C96" s="2">
        <v>735197</v>
      </c>
      <c r="D96" s="2">
        <v>441734</v>
      </c>
      <c r="E96" s="2">
        <v>182510</v>
      </c>
      <c r="F96" s="2">
        <v>6154</v>
      </c>
      <c r="G96" s="2">
        <v>358459</v>
      </c>
      <c r="H96" s="2">
        <v>28267</v>
      </c>
      <c r="I96" s="2">
        <v>29686</v>
      </c>
      <c r="J96" s="2">
        <v>287208</v>
      </c>
      <c r="K96" s="2">
        <v>321775</v>
      </c>
      <c r="L96" s="2">
        <v>21728</v>
      </c>
      <c r="M96" s="2">
        <v>1525378</v>
      </c>
      <c r="N96" s="2">
        <v>900817</v>
      </c>
      <c r="O96" s="2">
        <v>1760747</v>
      </c>
      <c r="P96" s="2">
        <v>188198</v>
      </c>
      <c r="Q96" s="2">
        <v>1079893</v>
      </c>
      <c r="R96" s="2">
        <v>2334108</v>
      </c>
      <c r="S96" s="2">
        <v>1192002</v>
      </c>
      <c r="T96" s="2">
        <v>524870</v>
      </c>
      <c r="U96" s="2">
        <v>1736878</v>
      </c>
      <c r="V96" s="2">
        <v>10172</v>
      </c>
      <c r="W96" s="2">
        <v>5575</v>
      </c>
      <c r="X96" s="2">
        <v>22797</v>
      </c>
      <c r="Y96" s="2">
        <v>526447</v>
      </c>
      <c r="Z96" s="1">
        <v>16611</v>
      </c>
      <c r="AA96" s="2">
        <v>2215559</v>
      </c>
      <c r="AB96" s="2">
        <v>1981567</v>
      </c>
      <c r="AC96" s="1">
        <v>39145</v>
      </c>
      <c r="AD96" s="2">
        <v>380496</v>
      </c>
      <c r="AE96" s="1">
        <v>24936</v>
      </c>
      <c r="AF96" s="1">
        <v>88100</v>
      </c>
      <c r="AG96" s="2">
        <v>462750</v>
      </c>
      <c r="AH96" s="2">
        <v>417491</v>
      </c>
      <c r="AI96" s="2">
        <v>352639</v>
      </c>
      <c r="AJ96" s="2">
        <v>75714</v>
      </c>
      <c r="AK96" s="1" t="s">
        <v>148</v>
      </c>
    </row>
    <row r="97" spans="1:37" x14ac:dyDescent="0.2">
      <c r="A97" s="1" t="s">
        <v>41</v>
      </c>
      <c r="B97" s="1">
        <v>0</v>
      </c>
      <c r="C97" s="2">
        <v>279302</v>
      </c>
      <c r="D97" s="2">
        <v>550000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2">
        <v>585063</v>
      </c>
      <c r="K97" s="1">
        <v>0</v>
      </c>
      <c r="L97" s="1">
        <v>0</v>
      </c>
      <c r="M97" s="2">
        <v>597796</v>
      </c>
      <c r="N97" s="1">
        <v>0</v>
      </c>
      <c r="O97" s="1">
        <v>0</v>
      </c>
      <c r="P97" s="1">
        <v>0</v>
      </c>
      <c r="Q97" s="2">
        <v>-11978</v>
      </c>
      <c r="R97" s="1">
        <v>0</v>
      </c>
      <c r="S97" s="1">
        <v>0</v>
      </c>
      <c r="T97" s="1">
        <v>0</v>
      </c>
      <c r="U97" s="2">
        <v>113174</v>
      </c>
      <c r="V97" s="1">
        <v>0</v>
      </c>
      <c r="W97" s="2">
        <v>0</v>
      </c>
      <c r="X97" s="1">
        <v>0</v>
      </c>
      <c r="Y97" s="1">
        <v>0</v>
      </c>
      <c r="Z97" s="1">
        <v>0</v>
      </c>
      <c r="AA97" s="1">
        <v>0</v>
      </c>
      <c r="AB97" s="2">
        <v>769217</v>
      </c>
      <c r="AC97" s="1">
        <v>0</v>
      </c>
      <c r="AD97" s="1">
        <v>0</v>
      </c>
      <c r="AE97" s="1">
        <v>0</v>
      </c>
      <c r="AF97" s="1">
        <v>0</v>
      </c>
      <c r="AG97" s="2">
        <v>461867</v>
      </c>
      <c r="AH97" s="2">
        <v>0</v>
      </c>
      <c r="AI97" s="1">
        <v>0</v>
      </c>
      <c r="AJ97" s="1">
        <v>0</v>
      </c>
      <c r="AK97" s="1" t="s">
        <v>149</v>
      </c>
    </row>
    <row r="98" spans="1:37" x14ac:dyDescent="0.2">
      <c r="A98" s="1" t="s">
        <v>42</v>
      </c>
      <c r="B98" s="1">
        <v>0</v>
      </c>
      <c r="C98" s="1">
        <v>0</v>
      </c>
      <c r="D98" s="1">
        <v>0</v>
      </c>
      <c r="E98" s="2">
        <v>-52061</v>
      </c>
      <c r="F98" s="1">
        <v>0</v>
      </c>
      <c r="G98" s="2">
        <v>150000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2">
        <v>0</v>
      </c>
      <c r="R98" s="1">
        <v>0</v>
      </c>
      <c r="S98" s="1">
        <v>0</v>
      </c>
      <c r="T98" s="1">
        <v>0</v>
      </c>
      <c r="U98" s="2">
        <v>50000</v>
      </c>
      <c r="V98" s="1">
        <v>0</v>
      </c>
      <c r="W98" s="2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 t="s">
        <v>150</v>
      </c>
    </row>
    <row r="99" spans="1:37" x14ac:dyDescent="0.2">
      <c r="A99" s="1" t="s">
        <v>43</v>
      </c>
      <c r="B99" s="1">
        <v>0</v>
      </c>
      <c r="C99" s="1">
        <v>0</v>
      </c>
      <c r="D99" s="1">
        <v>0</v>
      </c>
      <c r="E99" s="2">
        <v>106378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2">
        <v>20000</v>
      </c>
      <c r="L99" s="1">
        <v>0</v>
      </c>
      <c r="M99" s="1">
        <v>0</v>
      </c>
      <c r="N99" s="2">
        <v>49568</v>
      </c>
      <c r="O99" s="2">
        <v>33641</v>
      </c>
      <c r="P99" s="2">
        <v>0</v>
      </c>
      <c r="Q99" s="2">
        <v>0</v>
      </c>
      <c r="R99" s="1">
        <v>0</v>
      </c>
      <c r="S99" s="1">
        <v>0</v>
      </c>
      <c r="T99" s="2">
        <v>64416</v>
      </c>
      <c r="U99" s="2">
        <v>83652</v>
      </c>
      <c r="V99" s="1">
        <v>0</v>
      </c>
      <c r="W99" s="2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2">
        <v>0</v>
      </c>
      <c r="AI99" s="1">
        <v>0</v>
      </c>
      <c r="AJ99" s="1">
        <v>0</v>
      </c>
      <c r="AK99" s="1" t="s">
        <v>151</v>
      </c>
    </row>
    <row r="100" spans="1:37" x14ac:dyDescent="0.2">
      <c r="A100" s="1" t="s">
        <v>44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2">
        <v>0</v>
      </c>
      <c r="R100" s="2">
        <v>2235158</v>
      </c>
      <c r="S100" s="1">
        <v>0</v>
      </c>
      <c r="T100" s="1">
        <v>0</v>
      </c>
      <c r="U100" s="1">
        <v>0</v>
      </c>
      <c r="V100" s="1">
        <v>0</v>
      </c>
      <c r="W100" s="2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 t="s">
        <v>152</v>
      </c>
    </row>
    <row r="101" spans="1:37" x14ac:dyDescent="0.2">
      <c r="A101" s="1" t="s">
        <v>45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2">
        <v>0</v>
      </c>
      <c r="R101" s="2">
        <v>36693</v>
      </c>
      <c r="S101" s="1">
        <v>0</v>
      </c>
      <c r="T101" s="1">
        <v>0</v>
      </c>
      <c r="U101" s="1">
        <v>0</v>
      </c>
      <c r="V101" s="1">
        <v>0</v>
      </c>
      <c r="W101" s="2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 t="s">
        <v>153</v>
      </c>
    </row>
    <row r="102" spans="1:37" x14ac:dyDescent="0.2">
      <c r="A102" s="1" t="s">
        <v>46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2">
        <v>10000</v>
      </c>
      <c r="L102" s="1">
        <v>0</v>
      </c>
      <c r="M102" s="2">
        <v>45000</v>
      </c>
      <c r="N102" s="1">
        <v>0</v>
      </c>
      <c r="O102" s="1">
        <v>0</v>
      </c>
      <c r="P102" s="1">
        <v>0</v>
      </c>
      <c r="Q102" s="2">
        <v>0</v>
      </c>
      <c r="R102" s="2">
        <v>55000</v>
      </c>
      <c r="S102" s="2">
        <v>55000</v>
      </c>
      <c r="T102" s="2">
        <v>36505</v>
      </c>
      <c r="U102" s="2">
        <v>239324</v>
      </c>
      <c r="V102" s="1">
        <v>0</v>
      </c>
      <c r="W102" s="2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 t="s">
        <v>154</v>
      </c>
    </row>
    <row r="103" spans="1:37" x14ac:dyDescent="0.2">
      <c r="A103" s="1" t="s">
        <v>47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2">
        <v>123213</v>
      </c>
      <c r="N103" s="1">
        <v>0</v>
      </c>
      <c r="O103" s="2">
        <v>141695</v>
      </c>
      <c r="P103" s="2">
        <v>0</v>
      </c>
      <c r="Q103" s="2">
        <v>2160</v>
      </c>
      <c r="R103" s="1">
        <v>0</v>
      </c>
      <c r="S103" s="1">
        <v>0</v>
      </c>
      <c r="T103" s="2">
        <v>105201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2">
        <v>264415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 t="s">
        <v>155</v>
      </c>
    </row>
    <row r="104" spans="1:37" x14ac:dyDescent="0.2">
      <c r="A104" s="1" t="s">
        <v>48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2">
        <v>0</v>
      </c>
      <c r="R104" s="1">
        <v>0</v>
      </c>
      <c r="S104" s="1">
        <v>0</v>
      </c>
      <c r="T104" s="2">
        <v>30989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2">
        <v>4212358</v>
      </c>
      <c r="AB104" s="2">
        <v>52223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 t="s">
        <v>156</v>
      </c>
    </row>
    <row r="105" spans="1:37" x14ac:dyDescent="0.2">
      <c r="A105" s="1" t="s">
        <v>49</v>
      </c>
      <c r="B105" s="2">
        <v>292997</v>
      </c>
      <c r="C105" s="2">
        <v>1014499</v>
      </c>
      <c r="D105" s="2">
        <v>1114893</v>
      </c>
      <c r="E105" s="2">
        <v>730118</v>
      </c>
      <c r="F105" s="2">
        <v>6154</v>
      </c>
      <c r="G105" s="2">
        <v>1036271</v>
      </c>
      <c r="H105" s="2">
        <v>28267</v>
      </c>
      <c r="I105" s="2">
        <v>29686</v>
      </c>
      <c r="J105" s="2">
        <v>872271</v>
      </c>
      <c r="K105" s="2">
        <v>396556</v>
      </c>
      <c r="L105" s="2">
        <v>21728</v>
      </c>
      <c r="M105" s="2">
        <v>2291387</v>
      </c>
      <c r="N105" s="2">
        <v>2613214</v>
      </c>
      <c r="O105" s="2">
        <v>13551062</v>
      </c>
      <c r="P105" s="2">
        <v>188198</v>
      </c>
      <c r="Q105" s="2">
        <v>1120101</v>
      </c>
      <c r="R105" s="2">
        <v>4660959</v>
      </c>
      <c r="S105" s="2">
        <v>26880356</v>
      </c>
      <c r="T105" s="2">
        <v>761981</v>
      </c>
      <c r="U105" s="2">
        <v>2283134</v>
      </c>
      <c r="V105" s="2">
        <v>10233</v>
      </c>
      <c r="W105" s="2">
        <v>5575</v>
      </c>
      <c r="X105" s="2">
        <v>22797</v>
      </c>
      <c r="Y105" s="2">
        <v>544007</v>
      </c>
      <c r="Z105" s="1">
        <v>16611</v>
      </c>
      <c r="AA105" s="2">
        <v>11050953</v>
      </c>
      <c r="AB105" s="2">
        <v>4156411</v>
      </c>
      <c r="AC105" s="1">
        <v>117624</v>
      </c>
      <c r="AD105" s="2">
        <v>818642</v>
      </c>
      <c r="AE105" s="1">
        <v>24936</v>
      </c>
      <c r="AF105" s="1">
        <v>88100</v>
      </c>
      <c r="AG105" s="2">
        <v>924617</v>
      </c>
      <c r="AH105" s="2">
        <v>417491</v>
      </c>
      <c r="AI105" s="2">
        <v>385144</v>
      </c>
      <c r="AJ105" s="2">
        <v>252716</v>
      </c>
      <c r="AK105" s="1" t="s">
        <v>157</v>
      </c>
    </row>
    <row r="106" spans="1:37" x14ac:dyDescent="0.2">
      <c r="A106" s="1" t="s">
        <v>50</v>
      </c>
      <c r="B106" s="2">
        <v>-84747</v>
      </c>
      <c r="C106" s="2">
        <v>234321</v>
      </c>
      <c r="D106" s="2">
        <v>-669345</v>
      </c>
      <c r="E106" s="2">
        <v>291672</v>
      </c>
      <c r="F106" s="2">
        <v>-5993</v>
      </c>
      <c r="G106" s="2">
        <v>90287</v>
      </c>
      <c r="H106" s="2">
        <v>154557</v>
      </c>
      <c r="I106" s="2">
        <v>46348</v>
      </c>
      <c r="J106" s="2">
        <v>-780805</v>
      </c>
      <c r="K106" s="2">
        <v>508726</v>
      </c>
      <c r="L106" s="2">
        <v>8625</v>
      </c>
      <c r="M106" s="2">
        <v>972012</v>
      </c>
      <c r="N106" s="2">
        <v>-296194</v>
      </c>
      <c r="O106" s="2">
        <v>-559448</v>
      </c>
      <c r="P106" s="2">
        <v>123634</v>
      </c>
      <c r="Q106" s="2">
        <v>-138968</v>
      </c>
      <c r="R106" s="2">
        <v>2166581</v>
      </c>
      <c r="S106" s="2">
        <v>6409000</v>
      </c>
      <c r="T106" s="2">
        <v>1383885</v>
      </c>
      <c r="U106" s="2">
        <v>1067298</v>
      </c>
      <c r="V106" s="2">
        <v>-1218269</v>
      </c>
      <c r="W106" s="2">
        <v>-1919</v>
      </c>
      <c r="X106" s="2">
        <v>-20165</v>
      </c>
      <c r="Y106" s="2">
        <v>-426361</v>
      </c>
      <c r="Z106" s="1">
        <v>-13613</v>
      </c>
      <c r="AA106" s="2">
        <v>-6852471</v>
      </c>
      <c r="AB106" s="2">
        <v>-1096836</v>
      </c>
      <c r="AC106" s="1">
        <v>102845</v>
      </c>
      <c r="AD106" s="2">
        <v>-982512</v>
      </c>
      <c r="AE106" s="1">
        <v>24936</v>
      </c>
      <c r="AF106" s="1">
        <v>-88100</v>
      </c>
      <c r="AG106" s="2">
        <v>-600459</v>
      </c>
      <c r="AH106" s="2">
        <v>76198</v>
      </c>
      <c r="AI106" s="2">
        <v>-38076</v>
      </c>
      <c r="AJ106" s="2">
        <v>1104887</v>
      </c>
      <c r="AK106" s="1" t="s">
        <v>158</v>
      </c>
    </row>
    <row r="107" spans="1:37" x14ac:dyDescent="0.2">
      <c r="A107" s="1" t="s">
        <v>51</v>
      </c>
      <c r="B107" s="1">
        <v>0</v>
      </c>
      <c r="C107" s="2">
        <v>12960</v>
      </c>
      <c r="D107" s="2">
        <v>-154000</v>
      </c>
      <c r="E107" s="1">
        <v>0</v>
      </c>
      <c r="F107" s="1">
        <v>0</v>
      </c>
      <c r="G107" s="2">
        <v>12740</v>
      </c>
      <c r="H107" s="2">
        <v>10978</v>
      </c>
      <c r="I107" s="2">
        <v>14289</v>
      </c>
      <c r="J107" s="2">
        <v>849089</v>
      </c>
      <c r="K107" s="2">
        <v>31666</v>
      </c>
      <c r="L107" s="1">
        <v>0</v>
      </c>
      <c r="M107" s="2">
        <v>-167661</v>
      </c>
      <c r="N107" s="1">
        <v>0</v>
      </c>
      <c r="O107" s="2">
        <v>31269</v>
      </c>
      <c r="P107" s="2">
        <v>19066</v>
      </c>
      <c r="Q107" s="2">
        <v>9625</v>
      </c>
      <c r="R107" s="2">
        <v>339668</v>
      </c>
      <c r="S107" s="2">
        <v>1812786</v>
      </c>
      <c r="T107" s="2">
        <v>51269</v>
      </c>
      <c r="U107" s="2">
        <v>341083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2">
        <v>93161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2">
        <v>33564</v>
      </c>
      <c r="AI107" s="1">
        <v>0</v>
      </c>
      <c r="AJ107" s="1">
        <v>0</v>
      </c>
      <c r="AK107" s="1" t="s">
        <v>159</v>
      </c>
    </row>
    <row r="108" spans="1:37" x14ac:dyDescent="0.2">
      <c r="A108" s="1" t="s">
        <v>52</v>
      </c>
      <c r="B108" s="2">
        <v>-84747</v>
      </c>
      <c r="C108" s="2">
        <v>221361</v>
      </c>
      <c r="D108" s="2">
        <v>-515345</v>
      </c>
      <c r="E108" s="2">
        <v>291672</v>
      </c>
      <c r="F108" s="2">
        <v>-5993</v>
      </c>
      <c r="G108" s="2">
        <v>77547</v>
      </c>
      <c r="H108" s="2">
        <v>143579</v>
      </c>
      <c r="I108" s="2">
        <v>32059</v>
      </c>
      <c r="J108" s="2">
        <v>-1629894</v>
      </c>
      <c r="K108" s="2">
        <v>477060</v>
      </c>
      <c r="L108" s="2">
        <v>8625</v>
      </c>
      <c r="M108" s="2">
        <v>1139673</v>
      </c>
      <c r="N108" s="2">
        <v>-296194</v>
      </c>
      <c r="O108" s="2">
        <v>-590717</v>
      </c>
      <c r="P108" s="2">
        <v>104568</v>
      </c>
      <c r="Q108" s="2">
        <v>-148593</v>
      </c>
      <c r="R108" s="2">
        <v>1826913</v>
      </c>
      <c r="S108" s="2">
        <v>4596214</v>
      </c>
      <c r="T108" s="2">
        <v>1332616</v>
      </c>
      <c r="U108" s="2">
        <v>726215</v>
      </c>
      <c r="V108" s="2">
        <v>-1218269</v>
      </c>
      <c r="W108" s="2">
        <v>-1919</v>
      </c>
      <c r="X108" s="2">
        <v>-20165</v>
      </c>
      <c r="Y108" s="2">
        <v>-426361</v>
      </c>
      <c r="Z108" s="1">
        <v>-13613</v>
      </c>
      <c r="AA108" s="2">
        <v>-6852471</v>
      </c>
      <c r="AB108" s="2">
        <v>-1189997</v>
      </c>
      <c r="AC108" s="1">
        <v>102845</v>
      </c>
      <c r="AD108" s="2">
        <v>-982512</v>
      </c>
      <c r="AE108" s="1">
        <v>24936</v>
      </c>
      <c r="AF108" s="1">
        <v>-88100</v>
      </c>
      <c r="AG108" s="2">
        <v>-600459</v>
      </c>
      <c r="AH108" s="2">
        <v>42634</v>
      </c>
      <c r="AI108" s="2">
        <v>-38076</v>
      </c>
      <c r="AJ108" s="2">
        <v>1104887</v>
      </c>
      <c r="AK108" s="1" t="s">
        <v>160</v>
      </c>
    </row>
    <row r="109" spans="1:37" x14ac:dyDescent="0.2">
      <c r="A109" s="1" t="s">
        <v>53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2">
        <v>0</v>
      </c>
      <c r="R109" s="1">
        <v>0</v>
      </c>
      <c r="S109" s="1">
        <v>0</v>
      </c>
      <c r="T109" s="1">
        <v>0</v>
      </c>
      <c r="U109" s="1">
        <v>0</v>
      </c>
      <c r="V109" s="2">
        <v>0</v>
      </c>
      <c r="W109" s="2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2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 t="s">
        <v>161</v>
      </c>
    </row>
    <row r="110" spans="1:37" x14ac:dyDescent="0.2">
      <c r="A110" s="1" t="s">
        <v>54</v>
      </c>
      <c r="B110" s="2">
        <v>-84747</v>
      </c>
      <c r="C110" s="2">
        <v>221361</v>
      </c>
      <c r="D110" s="2">
        <v>-515345</v>
      </c>
      <c r="E110" s="2">
        <v>291672</v>
      </c>
      <c r="F110" s="2">
        <v>-5993</v>
      </c>
      <c r="G110" s="2">
        <v>77547</v>
      </c>
      <c r="H110" s="2">
        <v>143579</v>
      </c>
      <c r="I110" s="2">
        <v>32059</v>
      </c>
      <c r="J110" s="2">
        <v>-1629894</v>
      </c>
      <c r="K110" s="2">
        <v>477060</v>
      </c>
      <c r="L110" s="2">
        <v>8625</v>
      </c>
      <c r="M110" s="2">
        <v>1139673</v>
      </c>
      <c r="N110" s="2">
        <v>-296194</v>
      </c>
      <c r="O110" s="2">
        <v>-590717</v>
      </c>
      <c r="P110" s="2">
        <v>104568</v>
      </c>
      <c r="Q110" s="2">
        <v>-148593</v>
      </c>
      <c r="R110" s="2">
        <v>1826913</v>
      </c>
      <c r="S110" s="2">
        <v>4596214</v>
      </c>
      <c r="T110" s="2">
        <v>1332616</v>
      </c>
      <c r="U110" s="2">
        <v>726215</v>
      </c>
      <c r="V110" s="2">
        <v>-1218269</v>
      </c>
      <c r="W110" s="2">
        <v>-1919</v>
      </c>
      <c r="X110" s="2">
        <v>-20165</v>
      </c>
      <c r="Y110" s="2">
        <v>-426361</v>
      </c>
      <c r="Z110" s="1">
        <v>-13613</v>
      </c>
      <c r="AA110" s="2">
        <v>-6852471</v>
      </c>
      <c r="AB110" s="2">
        <v>-1189997</v>
      </c>
      <c r="AC110" s="1">
        <v>102845</v>
      </c>
      <c r="AD110" s="2">
        <v>-982512</v>
      </c>
      <c r="AE110" s="1">
        <v>24936</v>
      </c>
      <c r="AF110" s="1">
        <v>-88100</v>
      </c>
      <c r="AG110" s="2">
        <v>-600459</v>
      </c>
      <c r="AH110" s="2">
        <v>42634</v>
      </c>
      <c r="AI110" s="2">
        <v>-38076</v>
      </c>
      <c r="AJ110" s="2">
        <v>1104887</v>
      </c>
      <c r="AK110" s="1" t="s">
        <v>162</v>
      </c>
    </row>
    <row r="111" spans="1:37" x14ac:dyDescent="0.2">
      <c r="A111" s="1" t="s">
        <v>55</v>
      </c>
      <c r="B111" s="2">
        <v>-84747</v>
      </c>
      <c r="C111" s="2">
        <v>221361</v>
      </c>
      <c r="D111" s="2">
        <v>-515345</v>
      </c>
      <c r="E111" s="2">
        <v>291672</v>
      </c>
      <c r="F111" s="2">
        <v>-5993</v>
      </c>
      <c r="G111" s="2">
        <v>76034</v>
      </c>
      <c r="H111" s="2">
        <v>143579</v>
      </c>
      <c r="I111" s="2">
        <v>32059</v>
      </c>
      <c r="J111" s="2">
        <v>-1629894</v>
      </c>
      <c r="K111" s="2">
        <v>477060</v>
      </c>
      <c r="L111" s="2">
        <v>8625</v>
      </c>
      <c r="M111" s="2">
        <v>1139673</v>
      </c>
      <c r="N111" s="2">
        <v>-296194</v>
      </c>
      <c r="O111" s="2">
        <v>-590717</v>
      </c>
      <c r="P111" s="2">
        <v>104568</v>
      </c>
      <c r="Q111" s="2">
        <v>-139354</v>
      </c>
      <c r="R111" s="2">
        <v>1826913</v>
      </c>
      <c r="S111" s="2">
        <v>4596214</v>
      </c>
      <c r="T111" s="2">
        <v>1328025</v>
      </c>
      <c r="U111" s="2">
        <v>726215</v>
      </c>
      <c r="V111" s="2">
        <v>-1218269</v>
      </c>
      <c r="W111" s="2">
        <v>-1919</v>
      </c>
      <c r="X111" s="2">
        <v>-20165</v>
      </c>
      <c r="Y111" s="2">
        <v>-426361</v>
      </c>
      <c r="Z111" s="1">
        <v>-13613</v>
      </c>
      <c r="AA111" s="2">
        <v>-4645915</v>
      </c>
      <c r="AB111" s="2">
        <v>-1189997</v>
      </c>
      <c r="AC111" s="1">
        <v>102845</v>
      </c>
      <c r="AD111" s="2">
        <v>-982512</v>
      </c>
      <c r="AE111" s="1">
        <v>24936</v>
      </c>
      <c r="AF111" s="1">
        <v>-88100</v>
      </c>
      <c r="AG111" s="2">
        <v>-600459</v>
      </c>
      <c r="AH111" s="2">
        <v>42634</v>
      </c>
      <c r="AI111" s="2">
        <v>-38076</v>
      </c>
      <c r="AJ111" s="2">
        <v>1104887</v>
      </c>
      <c r="AK111" s="1" t="s">
        <v>163</v>
      </c>
    </row>
    <row r="112" spans="1:37" x14ac:dyDescent="0.2">
      <c r="A112" s="1" t="s">
        <v>56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2">
        <v>1513</v>
      </c>
      <c r="H112" s="1">
        <v>0</v>
      </c>
      <c r="I112" s="2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2">
        <v>-9239</v>
      </c>
      <c r="R112" s="1">
        <v>0</v>
      </c>
      <c r="S112" s="1">
        <v>0</v>
      </c>
      <c r="T112" s="2">
        <v>4591</v>
      </c>
      <c r="U112" s="1">
        <v>0</v>
      </c>
      <c r="V112" s="1">
        <v>0</v>
      </c>
      <c r="W112" s="2">
        <v>0</v>
      </c>
      <c r="X112" s="1">
        <v>0</v>
      </c>
      <c r="Y112" s="1">
        <v>0</v>
      </c>
      <c r="Z112" s="1">
        <v>0</v>
      </c>
      <c r="AA112" s="2">
        <v>-2206556</v>
      </c>
      <c r="AB112" s="1">
        <v>0</v>
      </c>
      <c r="AC112" s="1">
        <v>0</v>
      </c>
      <c r="AD112" s="2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2">
        <v>0</v>
      </c>
      <c r="AK112" s="1" t="s">
        <v>164</v>
      </c>
    </row>
    <row r="113" spans="1:37" x14ac:dyDescent="0.2">
      <c r="A113" s="7"/>
      <c r="AK113" s="7"/>
    </row>
    <row r="114" spans="1:37" x14ac:dyDescent="0.2">
      <c r="A114" s="7" t="s">
        <v>272</v>
      </c>
      <c r="AK114" s="7" t="s">
        <v>273</v>
      </c>
    </row>
    <row r="115" spans="1:37" x14ac:dyDescent="0.2">
      <c r="A115" s="1" t="s">
        <v>57</v>
      </c>
      <c r="B115" s="2">
        <v>-104581</v>
      </c>
      <c r="C115" s="2">
        <v>-55519</v>
      </c>
      <c r="D115" s="2">
        <v>801799</v>
      </c>
      <c r="E115" s="2">
        <v>65931</v>
      </c>
      <c r="F115" s="2">
        <v>-4993</v>
      </c>
      <c r="G115" s="2">
        <v>143476</v>
      </c>
      <c r="H115" s="2">
        <v>136044</v>
      </c>
      <c r="I115" s="2">
        <v>4492</v>
      </c>
      <c r="J115" s="2">
        <v>261756</v>
      </c>
      <c r="K115" s="2">
        <v>-30019</v>
      </c>
      <c r="L115" s="2">
        <v>-63830</v>
      </c>
      <c r="M115" s="2">
        <v>-189829</v>
      </c>
      <c r="N115" s="2">
        <v>-993458</v>
      </c>
      <c r="O115" s="2">
        <v>80086</v>
      </c>
      <c r="P115" s="2">
        <v>138175</v>
      </c>
      <c r="Q115" s="2">
        <v>-273356</v>
      </c>
      <c r="R115" s="2">
        <v>2376178</v>
      </c>
      <c r="S115" s="2">
        <v>6109386</v>
      </c>
      <c r="T115" s="2">
        <v>1265236</v>
      </c>
      <c r="U115" s="2">
        <v>574467</v>
      </c>
      <c r="V115" s="2">
        <v>-3311</v>
      </c>
      <c r="W115" s="2">
        <v>0</v>
      </c>
      <c r="X115" s="2">
        <v>1161</v>
      </c>
      <c r="Y115" s="2">
        <v>-254072</v>
      </c>
      <c r="Z115" s="1">
        <v>0</v>
      </c>
      <c r="AA115" s="2">
        <v>10403386</v>
      </c>
      <c r="AB115" s="2">
        <v>-1579424</v>
      </c>
      <c r="AC115" s="1">
        <v>-60424</v>
      </c>
      <c r="AD115" s="2">
        <v>512136</v>
      </c>
      <c r="AE115" s="1">
        <v>16304</v>
      </c>
      <c r="AF115" s="1">
        <v>14000</v>
      </c>
      <c r="AG115" s="2">
        <v>22024</v>
      </c>
      <c r="AH115" s="2">
        <v>33504</v>
      </c>
      <c r="AI115" s="2">
        <v>-97267</v>
      </c>
      <c r="AJ115" s="2">
        <v>-38556686</v>
      </c>
      <c r="AK115" s="39" t="s">
        <v>344</v>
      </c>
    </row>
    <row r="116" spans="1:37" x14ac:dyDescent="0.2">
      <c r="A116" s="1" t="s">
        <v>58</v>
      </c>
      <c r="B116" s="2">
        <v>307967</v>
      </c>
      <c r="C116" s="2">
        <v>-617817</v>
      </c>
      <c r="D116" s="2">
        <v>-697429</v>
      </c>
      <c r="E116" s="2">
        <v>-275284</v>
      </c>
      <c r="F116" s="2">
        <v>4127</v>
      </c>
      <c r="G116" s="2">
        <v>221080</v>
      </c>
      <c r="H116" s="2">
        <v>-126962</v>
      </c>
      <c r="I116" s="1">
        <v>0</v>
      </c>
      <c r="J116" s="1">
        <v>0</v>
      </c>
      <c r="K116" s="2">
        <v>104088</v>
      </c>
      <c r="L116" s="1">
        <v>0</v>
      </c>
      <c r="M116" s="2">
        <v>-362957</v>
      </c>
      <c r="N116" s="2">
        <v>1581572</v>
      </c>
      <c r="O116" s="2">
        <v>-51407</v>
      </c>
      <c r="P116" s="2">
        <v>234546</v>
      </c>
      <c r="Q116" s="2">
        <v>336558</v>
      </c>
      <c r="R116" s="2">
        <v>-9150744</v>
      </c>
      <c r="S116" s="2">
        <v>-9894</v>
      </c>
      <c r="T116" s="2">
        <v>-16440</v>
      </c>
      <c r="U116" s="2">
        <v>-707813</v>
      </c>
      <c r="V116" s="2">
        <v>5</v>
      </c>
      <c r="W116" s="2">
        <v>0</v>
      </c>
      <c r="X116" s="1">
        <v>0</v>
      </c>
      <c r="Y116" s="2">
        <v>175402</v>
      </c>
      <c r="Z116" s="1">
        <v>0</v>
      </c>
      <c r="AA116" s="2">
        <v>40044406</v>
      </c>
      <c r="AB116" s="2">
        <v>-955596</v>
      </c>
      <c r="AC116" s="1">
        <v>74219</v>
      </c>
      <c r="AD116" s="2">
        <v>-9761</v>
      </c>
      <c r="AE116" s="1">
        <v>0</v>
      </c>
      <c r="AF116" s="1">
        <v>0</v>
      </c>
      <c r="AG116" s="2">
        <v>192</v>
      </c>
      <c r="AH116" s="2">
        <v>-45785</v>
      </c>
      <c r="AI116" s="2">
        <v>452053</v>
      </c>
      <c r="AJ116" s="2">
        <v>77163925</v>
      </c>
      <c r="AK116" s="1" t="s">
        <v>165</v>
      </c>
    </row>
    <row r="117" spans="1:37" x14ac:dyDescent="0.2">
      <c r="A117" s="1" t="s">
        <v>59</v>
      </c>
      <c r="B117" s="2">
        <v>-204224</v>
      </c>
      <c r="C117" s="2">
        <v>-5338</v>
      </c>
      <c r="D117" s="2">
        <v>1</v>
      </c>
      <c r="E117" s="2">
        <v>-66534</v>
      </c>
      <c r="F117" s="1">
        <v>0</v>
      </c>
      <c r="G117" s="2">
        <v>-703045</v>
      </c>
      <c r="H117" s="2">
        <v>-100000</v>
      </c>
      <c r="I117" s="1">
        <v>0</v>
      </c>
      <c r="J117" s="1">
        <v>0</v>
      </c>
      <c r="K117" s="2">
        <v>-410000</v>
      </c>
      <c r="L117" s="1">
        <v>0</v>
      </c>
      <c r="M117" s="2">
        <v>-471915</v>
      </c>
      <c r="N117" s="2">
        <v>-635535</v>
      </c>
      <c r="O117" s="2">
        <v>-76364</v>
      </c>
      <c r="P117" s="2">
        <v>0</v>
      </c>
      <c r="Q117" s="2">
        <v>-132380</v>
      </c>
      <c r="R117" s="2">
        <v>539533</v>
      </c>
      <c r="S117" s="2">
        <v>-1875000</v>
      </c>
      <c r="T117" s="2">
        <v>4847</v>
      </c>
      <c r="U117" s="2">
        <v>114719</v>
      </c>
      <c r="V117" s="1">
        <v>0</v>
      </c>
      <c r="W117" s="2">
        <v>0</v>
      </c>
      <c r="X117" s="1">
        <v>0</v>
      </c>
      <c r="Y117" s="2">
        <v>-45560</v>
      </c>
      <c r="Z117" s="1">
        <v>0</v>
      </c>
      <c r="AA117" s="2">
        <v>-53517361</v>
      </c>
      <c r="AB117" s="2">
        <v>-806024</v>
      </c>
      <c r="AC117" s="1">
        <v>0</v>
      </c>
      <c r="AD117" s="2">
        <v>-512756</v>
      </c>
      <c r="AE117" s="1">
        <v>0</v>
      </c>
      <c r="AF117" s="1">
        <v>-14000</v>
      </c>
      <c r="AG117" s="1">
        <v>0</v>
      </c>
      <c r="AH117" s="2">
        <v>-28481</v>
      </c>
      <c r="AI117" s="1">
        <v>0</v>
      </c>
      <c r="AJ117" s="2">
        <v>-43974262</v>
      </c>
      <c r="AK117" s="1" t="s">
        <v>166</v>
      </c>
    </row>
    <row r="118" spans="1:37" x14ac:dyDescent="0.2">
      <c r="A118" s="1" t="s">
        <v>60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2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2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2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 t="s">
        <v>167</v>
      </c>
    </row>
    <row r="119" spans="1:37" x14ac:dyDescent="0.2">
      <c r="A119" s="1" t="s">
        <v>61</v>
      </c>
      <c r="B119" s="2">
        <v>941</v>
      </c>
      <c r="C119" s="2">
        <v>3200562</v>
      </c>
      <c r="D119" s="2">
        <v>290727</v>
      </c>
      <c r="E119" s="2">
        <v>436004</v>
      </c>
      <c r="F119" s="2">
        <v>2528</v>
      </c>
      <c r="G119" s="2">
        <v>1129267</v>
      </c>
      <c r="H119" s="2">
        <v>709495</v>
      </c>
      <c r="I119" s="2">
        <v>0</v>
      </c>
      <c r="J119" s="2">
        <v>396053</v>
      </c>
      <c r="K119" s="2">
        <v>563140</v>
      </c>
      <c r="L119" s="2">
        <v>748218</v>
      </c>
      <c r="M119" s="2">
        <v>1585539</v>
      </c>
      <c r="N119" s="2">
        <v>107437</v>
      </c>
      <c r="O119" s="2">
        <v>235855</v>
      </c>
      <c r="P119" s="2">
        <v>1557592</v>
      </c>
      <c r="Q119" s="2">
        <v>201136</v>
      </c>
      <c r="R119" s="2">
        <v>20492762</v>
      </c>
      <c r="S119" s="2">
        <v>5105163</v>
      </c>
      <c r="T119" s="2">
        <v>4101216</v>
      </c>
      <c r="U119" s="2">
        <v>1357384</v>
      </c>
      <c r="V119" s="2">
        <v>29722</v>
      </c>
      <c r="W119" s="2">
        <v>0</v>
      </c>
      <c r="X119" s="2">
        <v>5702</v>
      </c>
      <c r="Y119" s="2">
        <v>1184973</v>
      </c>
      <c r="Z119" s="1">
        <v>0</v>
      </c>
      <c r="AA119" s="2">
        <v>9830720</v>
      </c>
      <c r="AB119" s="2">
        <v>7583053</v>
      </c>
      <c r="AC119" s="1">
        <v>5428</v>
      </c>
      <c r="AD119" s="2">
        <v>28413</v>
      </c>
      <c r="AE119" s="1">
        <v>6633</v>
      </c>
      <c r="AF119" s="1">
        <v>0</v>
      </c>
      <c r="AG119" s="2">
        <v>842296</v>
      </c>
      <c r="AH119" s="2">
        <v>1804044</v>
      </c>
      <c r="AI119" s="2">
        <v>658045</v>
      </c>
      <c r="AJ119" s="2">
        <v>5523585</v>
      </c>
      <c r="AK119" s="1" t="s">
        <v>168</v>
      </c>
    </row>
    <row r="120" spans="1:37" x14ac:dyDescent="0.2">
      <c r="A120" s="1" t="s">
        <v>62</v>
      </c>
      <c r="B120" s="2">
        <v>103</v>
      </c>
      <c r="C120" s="2">
        <v>2521888</v>
      </c>
      <c r="D120" s="2">
        <v>395098</v>
      </c>
      <c r="E120" s="2">
        <v>160117</v>
      </c>
      <c r="F120" s="2">
        <v>1662</v>
      </c>
      <c r="G120" s="2">
        <v>790778</v>
      </c>
      <c r="H120" s="2">
        <v>618577</v>
      </c>
      <c r="I120" s="2">
        <v>4492</v>
      </c>
      <c r="J120" s="2">
        <v>657809</v>
      </c>
      <c r="K120" s="2">
        <v>227209</v>
      </c>
      <c r="L120" s="2">
        <v>684388</v>
      </c>
      <c r="M120" s="2">
        <v>560838</v>
      </c>
      <c r="N120" s="2">
        <v>60016</v>
      </c>
      <c r="O120" s="2">
        <v>188170</v>
      </c>
      <c r="P120" s="2">
        <v>1930313</v>
      </c>
      <c r="Q120" s="2">
        <v>131958</v>
      </c>
      <c r="R120" s="2">
        <v>14257729</v>
      </c>
      <c r="S120" s="2">
        <v>9329655</v>
      </c>
      <c r="T120" s="2">
        <v>5354859</v>
      </c>
      <c r="U120" s="2">
        <v>1338757</v>
      </c>
      <c r="V120" s="2">
        <v>26416</v>
      </c>
      <c r="W120" s="2">
        <v>0</v>
      </c>
      <c r="X120" s="2">
        <v>6863</v>
      </c>
      <c r="Y120" s="2">
        <v>1060743</v>
      </c>
      <c r="Z120" s="1">
        <v>0</v>
      </c>
      <c r="AA120" s="2">
        <v>6761151</v>
      </c>
      <c r="AB120" s="2">
        <v>4242009</v>
      </c>
      <c r="AC120" s="1">
        <v>19223</v>
      </c>
      <c r="AD120" s="2">
        <v>18032</v>
      </c>
      <c r="AE120" s="1">
        <v>22937</v>
      </c>
      <c r="AF120" s="1">
        <v>0</v>
      </c>
      <c r="AG120" s="2">
        <v>864512</v>
      </c>
      <c r="AH120" s="2">
        <v>1763282</v>
      </c>
      <c r="AI120" s="2">
        <v>1012831</v>
      </c>
      <c r="AJ120" s="2">
        <v>156562</v>
      </c>
      <c r="AK120" s="1" t="s">
        <v>169</v>
      </c>
    </row>
    <row r="121" spans="1:37" x14ac:dyDescent="0.2">
      <c r="A121" s="7"/>
      <c r="AK121" s="7"/>
    </row>
    <row r="122" spans="1:37" x14ac:dyDescent="0.2">
      <c r="A122" s="7"/>
      <c r="AK122" s="7"/>
    </row>
    <row r="123" spans="1:37" x14ac:dyDescent="0.2">
      <c r="A123" s="7"/>
      <c r="AK123" s="7"/>
    </row>
    <row r="124" spans="1:37" x14ac:dyDescent="0.2">
      <c r="A124" s="7"/>
      <c r="AK124" s="7"/>
    </row>
    <row r="125" spans="1:37" x14ac:dyDescent="0.2">
      <c r="A125" s="7"/>
      <c r="AK125" s="7"/>
    </row>
    <row r="126" spans="1:37" x14ac:dyDescent="0.2">
      <c r="A126" s="7"/>
      <c r="AK126" s="7"/>
    </row>
    <row r="127" spans="1:37" x14ac:dyDescent="0.2">
      <c r="A127" s="7"/>
      <c r="AK127" s="7"/>
    </row>
    <row r="128" spans="1:37" x14ac:dyDescent="0.2">
      <c r="A128" s="7"/>
      <c r="AK128" s="7"/>
    </row>
    <row r="129" spans="1:37" x14ac:dyDescent="0.2">
      <c r="A129" s="7"/>
      <c r="AK129" s="7"/>
    </row>
    <row r="130" spans="1:37" x14ac:dyDescent="0.2">
      <c r="A130" s="7"/>
      <c r="AK130" s="7"/>
    </row>
    <row r="131" spans="1:37" x14ac:dyDescent="0.2">
      <c r="A131" s="7"/>
      <c r="AK131" s="7"/>
    </row>
    <row r="132" spans="1:37" x14ac:dyDescent="0.2">
      <c r="A132" s="7"/>
      <c r="AK132" s="7"/>
    </row>
    <row r="133" spans="1:37" x14ac:dyDescent="0.2">
      <c r="A133" s="7"/>
      <c r="AK133" s="7"/>
    </row>
    <row r="134" spans="1:37" x14ac:dyDescent="0.2">
      <c r="A134" s="7"/>
      <c r="AK134" s="7"/>
    </row>
    <row r="135" spans="1:37" x14ac:dyDescent="0.2">
      <c r="A135" s="7"/>
      <c r="AK135" s="7"/>
    </row>
    <row r="136" spans="1:37" x14ac:dyDescent="0.2">
      <c r="A136" s="7"/>
      <c r="AK136" s="7"/>
    </row>
    <row r="137" spans="1:37" x14ac:dyDescent="0.2">
      <c r="A137" s="7"/>
      <c r="AK137" s="7"/>
    </row>
    <row r="138" spans="1:37" x14ac:dyDescent="0.2">
      <c r="A138" s="7"/>
      <c r="AK138" s="7"/>
    </row>
    <row r="139" spans="1:37" x14ac:dyDescent="0.2">
      <c r="A139" s="7"/>
      <c r="AK139" s="7"/>
    </row>
    <row r="140" spans="1:37" x14ac:dyDescent="0.2">
      <c r="A140" s="7"/>
      <c r="AK140" s="7"/>
    </row>
    <row r="141" spans="1:37" x14ac:dyDescent="0.2">
      <c r="A141" s="7"/>
      <c r="AK141" s="7"/>
    </row>
    <row r="142" spans="1:37" x14ac:dyDescent="0.2">
      <c r="A142" s="7"/>
      <c r="AK142" s="7"/>
    </row>
    <row r="143" spans="1:37" x14ac:dyDescent="0.2">
      <c r="A143" s="7"/>
      <c r="AK143" s="7"/>
    </row>
    <row r="144" spans="1:37" x14ac:dyDescent="0.2">
      <c r="A144" s="7"/>
      <c r="AK144" s="7"/>
    </row>
    <row r="145" spans="1:37" x14ac:dyDescent="0.2">
      <c r="A145" s="7"/>
      <c r="AK145" s="7"/>
    </row>
    <row r="146" spans="1:37" x14ac:dyDescent="0.2">
      <c r="A146" s="7"/>
      <c r="AK146" s="7"/>
    </row>
    <row r="147" spans="1:37" x14ac:dyDescent="0.2">
      <c r="A147" s="7"/>
      <c r="AK147" s="7"/>
    </row>
    <row r="148" spans="1:37" x14ac:dyDescent="0.2">
      <c r="A148" s="7"/>
      <c r="AK148" s="7"/>
    </row>
    <row r="149" spans="1:37" x14ac:dyDescent="0.2">
      <c r="A149" s="7"/>
      <c r="AK149" s="7"/>
    </row>
    <row r="150" spans="1:37" x14ac:dyDescent="0.2">
      <c r="A150" s="7"/>
      <c r="AK150" s="7"/>
    </row>
    <row r="151" spans="1:37" x14ac:dyDescent="0.2">
      <c r="A151" s="7"/>
      <c r="AK151" s="7"/>
    </row>
    <row r="152" spans="1:37" x14ac:dyDescent="0.2">
      <c r="A152" s="7"/>
      <c r="AK152" s="7"/>
    </row>
    <row r="153" spans="1:37" x14ac:dyDescent="0.2">
      <c r="A153" s="7"/>
      <c r="AK153" s="7"/>
    </row>
    <row r="154" spans="1:37" x14ac:dyDescent="0.2">
      <c r="A154" s="7"/>
      <c r="AK154" s="7"/>
    </row>
    <row r="155" spans="1:37" x14ac:dyDescent="0.2">
      <c r="A155" s="7"/>
      <c r="AK155" s="7"/>
    </row>
    <row r="156" spans="1:37" x14ac:dyDescent="0.2">
      <c r="A156" s="7"/>
      <c r="AK156" s="7"/>
    </row>
    <row r="157" spans="1:37" x14ac:dyDescent="0.2">
      <c r="A157" s="7"/>
      <c r="AK157" s="7"/>
    </row>
    <row r="158" spans="1:37" x14ac:dyDescent="0.2">
      <c r="A158" s="7"/>
      <c r="AK158" s="7"/>
    </row>
    <row r="159" spans="1:37" x14ac:dyDescent="0.2">
      <c r="A159" s="7"/>
      <c r="AK159" s="7"/>
    </row>
    <row r="160" spans="1:37" x14ac:dyDescent="0.2">
      <c r="A160" s="7"/>
      <c r="AK160" s="7"/>
    </row>
    <row r="161" spans="1:37" x14ac:dyDescent="0.2">
      <c r="A161" s="7"/>
      <c r="AK161" s="7"/>
    </row>
    <row r="162" spans="1:37" x14ac:dyDescent="0.2">
      <c r="A162" s="7"/>
      <c r="AK162" s="7"/>
    </row>
    <row r="163" spans="1:37" x14ac:dyDescent="0.2">
      <c r="A163" s="7"/>
      <c r="AK163" s="7"/>
    </row>
    <row r="164" spans="1:37" x14ac:dyDescent="0.2">
      <c r="A164" s="7"/>
      <c r="AK164" s="7"/>
    </row>
    <row r="165" spans="1:37" x14ac:dyDescent="0.2">
      <c r="A165" s="7"/>
      <c r="AK165" s="7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37"/>
  <sheetViews>
    <sheetView topLeftCell="X1" workbookViewId="0">
      <selection activeCell="L40" sqref="L40"/>
    </sheetView>
  </sheetViews>
  <sheetFormatPr defaultRowHeight="12.75" x14ac:dyDescent="0.2"/>
  <cols>
    <col min="1" max="1" width="43.7109375" bestFit="1" customWidth="1"/>
    <col min="2" max="2" width="14.7109375" customWidth="1"/>
    <col min="3" max="8" width="16.7109375" customWidth="1"/>
    <col min="9" max="9" width="17.42578125" customWidth="1"/>
    <col min="10" max="36" width="16.7109375" customWidth="1"/>
    <col min="37" max="37" width="41" customWidth="1"/>
  </cols>
  <sheetData>
    <row r="3" spans="1:37" ht="76.5" x14ac:dyDescent="0.2">
      <c r="A3" s="35"/>
      <c r="B3" s="3" t="s">
        <v>274</v>
      </c>
      <c r="C3" s="3" t="s">
        <v>275</v>
      </c>
      <c r="D3" s="3" t="s">
        <v>1</v>
      </c>
      <c r="E3" s="3" t="s">
        <v>2</v>
      </c>
      <c r="F3" s="3" t="s">
        <v>132</v>
      </c>
      <c r="G3" s="3" t="s">
        <v>3</v>
      </c>
      <c r="H3" s="3" t="s">
        <v>276</v>
      </c>
      <c r="I3" s="3" t="s">
        <v>5</v>
      </c>
      <c r="J3" s="3" t="s">
        <v>6</v>
      </c>
      <c r="K3" s="4" t="s">
        <v>7</v>
      </c>
      <c r="L3" s="3" t="s">
        <v>277</v>
      </c>
      <c r="M3" s="3" t="s">
        <v>10</v>
      </c>
      <c r="N3" s="3" t="s">
        <v>278</v>
      </c>
      <c r="O3" s="3" t="s">
        <v>12</v>
      </c>
      <c r="P3" s="3" t="s">
        <v>279</v>
      </c>
      <c r="Q3" s="3" t="s">
        <v>129</v>
      </c>
      <c r="R3" s="3" t="s">
        <v>14</v>
      </c>
      <c r="S3" s="4" t="s">
        <v>15</v>
      </c>
      <c r="T3" s="3" t="s">
        <v>16</v>
      </c>
      <c r="U3" s="3" t="s">
        <v>17</v>
      </c>
      <c r="V3" s="3" t="s">
        <v>130</v>
      </c>
      <c r="W3" s="3" t="s">
        <v>280</v>
      </c>
      <c r="X3" s="3" t="s">
        <v>281</v>
      </c>
      <c r="Y3" s="3" t="s">
        <v>19</v>
      </c>
      <c r="Z3" s="3" t="s">
        <v>131</v>
      </c>
      <c r="AA3" s="3" t="s">
        <v>23</v>
      </c>
      <c r="AB3" s="3" t="s">
        <v>24</v>
      </c>
      <c r="AC3" s="4" t="s">
        <v>128</v>
      </c>
      <c r="AD3" s="3" t="s">
        <v>282</v>
      </c>
      <c r="AE3" s="3" t="s">
        <v>8</v>
      </c>
      <c r="AF3" s="3" t="s">
        <v>13</v>
      </c>
      <c r="AG3" s="3" t="s">
        <v>20</v>
      </c>
      <c r="AH3" s="3" t="s">
        <v>283</v>
      </c>
      <c r="AI3" s="4" t="s">
        <v>22</v>
      </c>
      <c r="AJ3" s="4" t="s">
        <v>284</v>
      </c>
      <c r="AK3" s="35"/>
    </row>
    <row r="4" spans="1:37" ht="38.25" x14ac:dyDescent="0.2">
      <c r="A4" s="36" t="s">
        <v>285</v>
      </c>
      <c r="B4" s="12" t="s">
        <v>234</v>
      </c>
      <c r="C4" s="12" t="s">
        <v>235</v>
      </c>
      <c r="D4" s="12" t="s">
        <v>236</v>
      </c>
      <c r="E4" s="12" t="s">
        <v>237</v>
      </c>
      <c r="F4" s="12" t="s">
        <v>238</v>
      </c>
      <c r="G4" s="12" t="s">
        <v>239</v>
      </c>
      <c r="H4" s="12" t="s">
        <v>240</v>
      </c>
      <c r="I4" s="12" t="s">
        <v>241</v>
      </c>
      <c r="J4" s="12" t="s">
        <v>242</v>
      </c>
      <c r="K4" s="13" t="s">
        <v>243</v>
      </c>
      <c r="L4" s="12" t="s">
        <v>244</v>
      </c>
      <c r="M4" s="12" t="s">
        <v>245</v>
      </c>
      <c r="N4" s="12" t="s">
        <v>246</v>
      </c>
      <c r="O4" s="12" t="s">
        <v>247</v>
      </c>
      <c r="P4" s="12" t="s">
        <v>286</v>
      </c>
      <c r="Q4" s="12" t="s">
        <v>248</v>
      </c>
      <c r="R4" s="12" t="s">
        <v>249</v>
      </c>
      <c r="S4" s="13" t="s">
        <v>250</v>
      </c>
      <c r="T4" s="12" t="s">
        <v>251</v>
      </c>
      <c r="U4" s="12" t="s">
        <v>252</v>
      </c>
      <c r="V4" s="12" t="s">
        <v>253</v>
      </c>
      <c r="W4" s="12" t="s">
        <v>254</v>
      </c>
      <c r="X4" s="12" t="s">
        <v>255</v>
      </c>
      <c r="Y4" s="12" t="s">
        <v>256</v>
      </c>
      <c r="Z4" s="12" t="s">
        <v>257</v>
      </c>
      <c r="AA4" s="12" t="s">
        <v>258</v>
      </c>
      <c r="AB4" s="12" t="s">
        <v>259</v>
      </c>
      <c r="AC4" s="13" t="s">
        <v>260</v>
      </c>
      <c r="AD4" s="12" t="s">
        <v>261</v>
      </c>
      <c r="AE4" s="12" t="s">
        <v>262</v>
      </c>
      <c r="AF4" s="12" t="s">
        <v>263</v>
      </c>
      <c r="AG4" s="12" t="s">
        <v>264</v>
      </c>
      <c r="AH4" s="12" t="s">
        <v>265</v>
      </c>
      <c r="AI4" s="13" t="s">
        <v>266</v>
      </c>
      <c r="AJ4" s="13" t="s">
        <v>267</v>
      </c>
      <c r="AK4" s="36" t="s">
        <v>287</v>
      </c>
    </row>
    <row r="5" spans="1:37" ht="15" x14ac:dyDescent="0.2">
      <c r="A5" s="37"/>
      <c r="B5" s="5">
        <v>131249</v>
      </c>
      <c r="C5" s="5">
        <v>131231</v>
      </c>
      <c r="D5" s="5">
        <v>131250</v>
      </c>
      <c r="E5" s="5">
        <v>131065</v>
      </c>
      <c r="F5" s="5">
        <v>131210</v>
      </c>
      <c r="G5" s="5">
        <v>131082</v>
      </c>
      <c r="H5" s="5">
        <v>131260</v>
      </c>
      <c r="I5" s="5">
        <v>141086</v>
      </c>
      <c r="J5" s="5">
        <v>131282</v>
      </c>
      <c r="K5" s="6">
        <v>131274</v>
      </c>
      <c r="L5" s="5">
        <v>131271</v>
      </c>
      <c r="M5" s="5">
        <v>131251</v>
      </c>
      <c r="N5" s="5">
        <v>131269</v>
      </c>
      <c r="O5" s="5">
        <v>131258</v>
      </c>
      <c r="P5" s="5">
        <v>131036</v>
      </c>
      <c r="Q5" s="5">
        <v>131039</v>
      </c>
      <c r="R5" s="5">
        <v>131071</v>
      </c>
      <c r="S5" s="6">
        <v>131105</v>
      </c>
      <c r="T5" s="5">
        <v>131025</v>
      </c>
      <c r="U5" s="5">
        <v>131252</v>
      </c>
      <c r="V5" s="5">
        <v>141218</v>
      </c>
      <c r="W5" s="5">
        <v>141032</v>
      </c>
      <c r="X5" s="5">
        <v>131267</v>
      </c>
      <c r="Y5" s="5">
        <v>131018</v>
      </c>
      <c r="Z5" s="5">
        <v>131268</v>
      </c>
      <c r="AA5" s="5">
        <v>131069</v>
      </c>
      <c r="AB5" s="5">
        <v>131090</v>
      </c>
      <c r="AC5" s="6">
        <v>141031</v>
      </c>
      <c r="AD5" s="5">
        <v>131097</v>
      </c>
      <c r="AE5" s="5">
        <v>121033</v>
      </c>
      <c r="AF5" s="5">
        <v>131226</v>
      </c>
      <c r="AG5" s="5">
        <v>131289</v>
      </c>
      <c r="AH5" s="5">
        <v>131275</v>
      </c>
      <c r="AI5" s="6">
        <v>131248</v>
      </c>
      <c r="AJ5" s="6">
        <v>131293</v>
      </c>
      <c r="AK5" s="37"/>
    </row>
    <row r="6" spans="1:37" ht="14.25" x14ac:dyDescent="0.2">
      <c r="A6" s="14" t="s">
        <v>288</v>
      </c>
      <c r="B6" s="15">
        <v>1</v>
      </c>
      <c r="C6" s="15">
        <v>1</v>
      </c>
      <c r="D6" s="15">
        <v>1</v>
      </c>
      <c r="E6" s="15">
        <v>1</v>
      </c>
      <c r="F6" s="15">
        <v>1</v>
      </c>
      <c r="G6" s="15">
        <v>1</v>
      </c>
      <c r="H6" s="15">
        <v>1</v>
      </c>
      <c r="I6" s="15">
        <v>1</v>
      </c>
      <c r="J6" s="15">
        <v>1</v>
      </c>
      <c r="K6" s="15">
        <v>1</v>
      </c>
      <c r="L6" s="15">
        <v>1</v>
      </c>
      <c r="M6" s="15">
        <v>1</v>
      </c>
      <c r="N6" s="15">
        <v>1</v>
      </c>
      <c r="O6" s="15">
        <v>1</v>
      </c>
      <c r="P6" s="15">
        <v>1</v>
      </c>
      <c r="Q6" s="15">
        <v>1</v>
      </c>
      <c r="R6" s="15">
        <v>1</v>
      </c>
      <c r="S6" s="15">
        <v>1</v>
      </c>
      <c r="T6" s="15">
        <v>1</v>
      </c>
      <c r="U6" s="15">
        <v>1</v>
      </c>
      <c r="V6" s="15">
        <v>1</v>
      </c>
      <c r="W6" s="15">
        <v>1</v>
      </c>
      <c r="X6" s="15">
        <v>1</v>
      </c>
      <c r="Y6" s="15">
        <v>1</v>
      </c>
      <c r="Z6" s="15">
        <v>1</v>
      </c>
      <c r="AA6" s="15">
        <v>1</v>
      </c>
      <c r="AB6" s="15">
        <v>1</v>
      </c>
      <c r="AC6" s="15">
        <v>1</v>
      </c>
      <c r="AD6" s="15">
        <v>1</v>
      </c>
      <c r="AE6" s="15">
        <v>1</v>
      </c>
      <c r="AF6" s="15">
        <v>1</v>
      </c>
      <c r="AG6" s="15">
        <v>1</v>
      </c>
      <c r="AH6" s="15">
        <v>1</v>
      </c>
      <c r="AI6" s="15">
        <v>1</v>
      </c>
      <c r="AJ6" s="16">
        <v>1</v>
      </c>
      <c r="AK6" s="17" t="s">
        <v>289</v>
      </c>
    </row>
    <row r="7" spans="1:37" ht="14.25" x14ac:dyDescent="0.2">
      <c r="A7" s="14" t="s">
        <v>290</v>
      </c>
      <c r="B7" s="15">
        <v>0.82</v>
      </c>
      <c r="C7" s="15">
        <v>0.94</v>
      </c>
      <c r="D7" s="15">
        <v>0.34</v>
      </c>
      <c r="E7" s="15">
        <v>0.95</v>
      </c>
      <c r="F7" s="15" t="s">
        <v>291</v>
      </c>
      <c r="G7" s="15">
        <v>1.06</v>
      </c>
      <c r="H7" s="15">
        <v>2.36</v>
      </c>
      <c r="I7" s="15" t="s">
        <v>291</v>
      </c>
      <c r="J7" s="15">
        <v>0.28999999999999998</v>
      </c>
      <c r="K7" s="15">
        <v>0.51</v>
      </c>
      <c r="L7" s="15">
        <v>2.75</v>
      </c>
      <c r="M7" s="15">
        <v>0.5</v>
      </c>
      <c r="N7" s="15">
        <v>0.28999999999999998</v>
      </c>
      <c r="O7" s="15">
        <v>0.37</v>
      </c>
      <c r="P7" s="15" t="s">
        <v>291</v>
      </c>
      <c r="Q7" s="15">
        <v>0.97</v>
      </c>
      <c r="R7" s="15">
        <v>1</v>
      </c>
      <c r="S7" s="15">
        <v>1.2</v>
      </c>
      <c r="T7" s="15">
        <v>0.56000000000000005</v>
      </c>
      <c r="U7" s="15">
        <v>1.58</v>
      </c>
      <c r="V7" s="15">
        <v>1.17</v>
      </c>
      <c r="W7" s="15">
        <v>2.02</v>
      </c>
      <c r="X7" s="15">
        <v>0.52</v>
      </c>
      <c r="Y7" s="15">
        <v>0.65</v>
      </c>
      <c r="Z7" s="15">
        <v>1</v>
      </c>
      <c r="AA7" s="15">
        <v>0.37</v>
      </c>
      <c r="AB7" s="15">
        <v>1.03</v>
      </c>
      <c r="AC7" s="15">
        <v>9.3000000000000007</v>
      </c>
      <c r="AD7" s="15">
        <v>0.24</v>
      </c>
      <c r="AE7" s="15" t="s">
        <v>291</v>
      </c>
      <c r="AF7" s="15" t="s">
        <v>291</v>
      </c>
      <c r="AG7" s="15">
        <v>0.54</v>
      </c>
      <c r="AH7" s="15">
        <v>0.43</v>
      </c>
      <c r="AI7" s="15" t="s">
        <v>291</v>
      </c>
      <c r="AJ7" s="15">
        <v>1.52</v>
      </c>
      <c r="AK7" s="19" t="s">
        <v>292</v>
      </c>
    </row>
    <row r="8" spans="1:37" ht="14.25" x14ac:dyDescent="0.2">
      <c r="A8" s="14" t="s">
        <v>293</v>
      </c>
      <c r="B8" s="18">
        <v>2413630.7200000002</v>
      </c>
      <c r="C8" s="18">
        <v>930648.29</v>
      </c>
      <c r="D8" s="18">
        <v>6620.61</v>
      </c>
      <c r="E8" s="18">
        <v>0</v>
      </c>
      <c r="F8" s="18" t="s">
        <v>291</v>
      </c>
      <c r="G8" s="18">
        <v>29054213.120000001</v>
      </c>
      <c r="H8" s="18">
        <v>1355193.39</v>
      </c>
      <c r="I8" s="18" t="s">
        <v>291</v>
      </c>
      <c r="J8" s="18">
        <v>210988.17</v>
      </c>
      <c r="K8" s="18">
        <v>1832433.98</v>
      </c>
      <c r="L8" s="18">
        <v>591135.34</v>
      </c>
      <c r="M8" s="18">
        <v>2142150.77</v>
      </c>
      <c r="N8" s="18">
        <v>1061085.5900000001</v>
      </c>
      <c r="O8" s="18">
        <v>969198.07</v>
      </c>
      <c r="P8" s="18" t="s">
        <v>291</v>
      </c>
      <c r="Q8" s="18">
        <v>154732.79999999999</v>
      </c>
      <c r="R8" s="18">
        <v>9965</v>
      </c>
      <c r="S8" s="18">
        <v>0</v>
      </c>
      <c r="T8" s="18">
        <v>442278.57</v>
      </c>
      <c r="U8" s="18">
        <v>26668.34</v>
      </c>
      <c r="V8" s="18">
        <v>643424.72</v>
      </c>
      <c r="W8" s="18">
        <v>2156772.77</v>
      </c>
      <c r="X8" s="18">
        <v>3456776.99</v>
      </c>
      <c r="Y8" s="18">
        <v>810535.28</v>
      </c>
      <c r="Z8" s="18">
        <v>12764190.83</v>
      </c>
      <c r="AA8" s="18">
        <v>39982695.350000001</v>
      </c>
      <c r="AB8" s="18">
        <v>22673.54</v>
      </c>
      <c r="AC8" s="18">
        <v>339.9</v>
      </c>
      <c r="AD8" s="18">
        <v>7131739.0599999996</v>
      </c>
      <c r="AE8" s="18" t="s">
        <v>291</v>
      </c>
      <c r="AF8" s="18" t="s">
        <v>291</v>
      </c>
      <c r="AG8" s="18">
        <v>7257983.25</v>
      </c>
      <c r="AH8" s="18">
        <v>536549.89</v>
      </c>
      <c r="AI8" s="18" t="s">
        <v>291</v>
      </c>
      <c r="AJ8" s="18">
        <v>7811.26</v>
      </c>
      <c r="AK8" s="19" t="s">
        <v>294</v>
      </c>
    </row>
    <row r="9" spans="1:37" ht="14.25" x14ac:dyDescent="0.2">
      <c r="A9" s="14" t="s">
        <v>295</v>
      </c>
      <c r="B9" s="20">
        <v>2651824</v>
      </c>
      <c r="C9" s="20">
        <v>996670</v>
      </c>
      <c r="D9" s="20">
        <v>20586</v>
      </c>
      <c r="E9" s="20">
        <v>0</v>
      </c>
      <c r="F9" s="20" t="s">
        <v>291</v>
      </c>
      <c r="G9" s="20">
        <v>38333159</v>
      </c>
      <c r="H9" s="20">
        <v>532060</v>
      </c>
      <c r="I9" s="20" t="s">
        <v>291</v>
      </c>
      <c r="J9" s="20">
        <v>902529</v>
      </c>
      <c r="K9" s="20">
        <v>3549827</v>
      </c>
      <c r="L9" s="20">
        <v>467574</v>
      </c>
      <c r="M9" s="20">
        <v>3520511</v>
      </c>
      <c r="N9" s="20">
        <v>4024853</v>
      </c>
      <c r="O9" s="20">
        <v>3099902</v>
      </c>
      <c r="P9" s="20" t="s">
        <v>291</v>
      </c>
      <c r="Q9" s="20">
        <v>190351</v>
      </c>
      <c r="R9" s="20">
        <v>9965</v>
      </c>
      <c r="S9" s="20">
        <v>0</v>
      </c>
      <c r="T9" s="20">
        <v>922614</v>
      </c>
      <c r="U9" s="20">
        <v>17801</v>
      </c>
      <c r="V9" s="20">
        <v>443636</v>
      </c>
      <c r="W9" s="20">
        <v>509222</v>
      </c>
      <c r="X9" s="20">
        <v>5711045</v>
      </c>
      <c r="Y9" s="20">
        <v>1089428</v>
      </c>
      <c r="Z9" s="20">
        <v>20441053</v>
      </c>
      <c r="AA9" s="20">
        <v>67155119</v>
      </c>
      <c r="AB9" s="20">
        <v>23110</v>
      </c>
      <c r="AC9" s="20">
        <v>35</v>
      </c>
      <c r="AD9" s="20">
        <v>34167951</v>
      </c>
      <c r="AE9" s="20" t="s">
        <v>291</v>
      </c>
      <c r="AF9" s="20" t="s">
        <v>291</v>
      </c>
      <c r="AG9" s="20">
        <v>17424448</v>
      </c>
      <c r="AH9" s="20">
        <v>1208436</v>
      </c>
      <c r="AI9" s="20" t="s">
        <v>291</v>
      </c>
      <c r="AJ9" s="20">
        <v>5138</v>
      </c>
      <c r="AK9" s="19" t="s">
        <v>296</v>
      </c>
    </row>
    <row r="10" spans="1:37" ht="14.25" x14ac:dyDescent="0.2">
      <c r="A10" s="14" t="s">
        <v>297</v>
      </c>
      <c r="B10" s="20">
        <v>2837</v>
      </c>
      <c r="C10" s="20">
        <v>283</v>
      </c>
      <c r="D10" s="20">
        <v>95</v>
      </c>
      <c r="E10" s="20">
        <v>0</v>
      </c>
      <c r="F10" s="20" t="s">
        <v>291</v>
      </c>
      <c r="G10" s="20">
        <v>11935</v>
      </c>
      <c r="H10" s="20">
        <v>516</v>
      </c>
      <c r="I10" s="20" t="s">
        <v>291</v>
      </c>
      <c r="J10" s="20">
        <v>925</v>
      </c>
      <c r="K10" s="20">
        <v>3809</v>
      </c>
      <c r="L10" s="20">
        <v>145</v>
      </c>
      <c r="M10" s="20">
        <v>1305</v>
      </c>
      <c r="N10" s="20">
        <v>1451</v>
      </c>
      <c r="O10" s="20">
        <v>610</v>
      </c>
      <c r="P10" s="20" t="s">
        <v>291</v>
      </c>
      <c r="Q10" s="20">
        <v>369</v>
      </c>
      <c r="R10" s="20">
        <v>15</v>
      </c>
      <c r="S10" s="20">
        <v>0</v>
      </c>
      <c r="T10" s="20">
        <v>1010</v>
      </c>
      <c r="U10" s="20">
        <v>49</v>
      </c>
      <c r="V10" s="20">
        <v>7</v>
      </c>
      <c r="W10" s="20">
        <v>107</v>
      </c>
      <c r="X10" s="20">
        <v>4721</v>
      </c>
      <c r="Y10" s="20">
        <v>1979</v>
      </c>
      <c r="Z10" s="20">
        <v>9268</v>
      </c>
      <c r="AA10" s="20">
        <v>22403</v>
      </c>
      <c r="AB10" s="20">
        <v>25</v>
      </c>
      <c r="AC10" s="20">
        <v>3</v>
      </c>
      <c r="AD10" s="20">
        <v>10993</v>
      </c>
      <c r="AE10" s="20" t="s">
        <v>291</v>
      </c>
      <c r="AF10" s="20" t="s">
        <v>291</v>
      </c>
      <c r="AG10" s="20">
        <v>10935</v>
      </c>
      <c r="AH10" s="20">
        <v>787</v>
      </c>
      <c r="AI10" s="20" t="s">
        <v>291</v>
      </c>
      <c r="AJ10" s="20">
        <v>11</v>
      </c>
      <c r="AK10" s="19" t="s">
        <v>298</v>
      </c>
    </row>
    <row r="11" spans="1:37" ht="14.25" x14ac:dyDescent="0.2">
      <c r="A11" s="14" t="s">
        <v>299</v>
      </c>
      <c r="B11" s="20">
        <v>20000000</v>
      </c>
      <c r="C11" s="20">
        <v>15000000</v>
      </c>
      <c r="D11" s="20">
        <v>10000000</v>
      </c>
      <c r="E11" s="20">
        <v>10000000</v>
      </c>
      <c r="F11" s="20">
        <v>500000</v>
      </c>
      <c r="G11" s="20">
        <v>47000000</v>
      </c>
      <c r="H11" s="20">
        <v>2000000</v>
      </c>
      <c r="I11" s="20">
        <v>5250000</v>
      </c>
      <c r="J11" s="20">
        <v>16000000</v>
      </c>
      <c r="K11" s="20">
        <v>10250000</v>
      </c>
      <c r="L11" s="20">
        <v>500000</v>
      </c>
      <c r="M11" s="20">
        <v>35000000</v>
      </c>
      <c r="N11" s="20">
        <v>75000000</v>
      </c>
      <c r="O11" s="20">
        <v>20000000</v>
      </c>
      <c r="P11" s="20">
        <v>3105500</v>
      </c>
      <c r="Q11" s="20">
        <v>27255072</v>
      </c>
      <c r="R11" s="20">
        <v>29080310</v>
      </c>
      <c r="S11" s="20">
        <v>12500000</v>
      </c>
      <c r="T11" s="20">
        <v>14512500</v>
      </c>
      <c r="U11" s="20">
        <v>2500000</v>
      </c>
      <c r="V11" s="20">
        <v>6000000</v>
      </c>
      <c r="W11" s="20">
        <v>3000000</v>
      </c>
      <c r="X11" s="20">
        <v>4000000</v>
      </c>
      <c r="Y11" s="20">
        <v>4250000</v>
      </c>
      <c r="Z11" s="20">
        <v>3240000</v>
      </c>
      <c r="AA11" s="20">
        <v>40000000</v>
      </c>
      <c r="AB11" s="20">
        <v>10000000</v>
      </c>
      <c r="AC11" s="20">
        <v>500000</v>
      </c>
      <c r="AD11" s="20">
        <v>10000000</v>
      </c>
      <c r="AE11" s="20">
        <v>2810000</v>
      </c>
      <c r="AF11" s="20">
        <v>3000000</v>
      </c>
      <c r="AG11" s="20">
        <v>4000000</v>
      </c>
      <c r="AH11" s="20">
        <v>6000000</v>
      </c>
      <c r="AI11" s="20">
        <v>9000000</v>
      </c>
      <c r="AJ11" s="20">
        <v>17038971</v>
      </c>
      <c r="AK11" s="19" t="s">
        <v>300</v>
      </c>
    </row>
    <row r="12" spans="1:37" ht="14.25" x14ac:dyDescent="0.2">
      <c r="A12" s="14" t="s">
        <v>301</v>
      </c>
      <c r="B12" s="18">
        <v>16399999.999999998</v>
      </c>
      <c r="C12" s="18">
        <v>14100000</v>
      </c>
      <c r="D12" s="18">
        <v>3400000.0000000005</v>
      </c>
      <c r="E12" s="18">
        <v>9500000</v>
      </c>
      <c r="F12" s="18" t="s">
        <v>291</v>
      </c>
      <c r="G12" s="18">
        <v>49820000</v>
      </c>
      <c r="H12" s="18">
        <v>4720000</v>
      </c>
      <c r="I12" s="18" t="s">
        <v>291</v>
      </c>
      <c r="J12" s="18">
        <v>4640000</v>
      </c>
      <c r="K12" s="18">
        <v>5227500</v>
      </c>
      <c r="L12" s="18">
        <v>1375000</v>
      </c>
      <c r="M12" s="18">
        <v>17500000</v>
      </c>
      <c r="N12" s="18">
        <v>21750000</v>
      </c>
      <c r="O12" s="18">
        <v>7400000</v>
      </c>
      <c r="P12" s="18" t="s">
        <v>291</v>
      </c>
      <c r="Q12" s="18">
        <v>26437419.84</v>
      </c>
      <c r="R12" s="18">
        <v>29080310</v>
      </c>
      <c r="S12" s="18">
        <v>15000000</v>
      </c>
      <c r="T12" s="18">
        <v>8127000.0000000009</v>
      </c>
      <c r="U12" s="18">
        <v>3950000</v>
      </c>
      <c r="V12" s="18">
        <v>7020000</v>
      </c>
      <c r="W12" s="18">
        <v>6060000</v>
      </c>
      <c r="X12" s="18">
        <v>2080000</v>
      </c>
      <c r="Y12" s="18">
        <v>2762500</v>
      </c>
      <c r="Z12" s="18">
        <v>3240000</v>
      </c>
      <c r="AA12" s="18">
        <v>14800000</v>
      </c>
      <c r="AB12" s="18">
        <v>10300000</v>
      </c>
      <c r="AC12" s="18">
        <v>4650000</v>
      </c>
      <c r="AD12" s="18">
        <v>2400000</v>
      </c>
      <c r="AE12" s="18" t="s">
        <v>291</v>
      </c>
      <c r="AF12" s="18" t="s">
        <v>291</v>
      </c>
      <c r="AG12" s="18">
        <v>2160000</v>
      </c>
      <c r="AH12" s="18">
        <v>2580000</v>
      </c>
      <c r="AI12" s="18" t="s">
        <v>291</v>
      </c>
      <c r="AJ12" s="18">
        <v>25899235.920000002</v>
      </c>
      <c r="AK12" s="19" t="s">
        <v>302</v>
      </c>
    </row>
    <row r="13" spans="1:37" ht="14.25" x14ac:dyDescent="0.2">
      <c r="A13" s="14" t="s">
        <v>303</v>
      </c>
      <c r="B13" s="21">
        <v>45291</v>
      </c>
      <c r="C13" s="21">
        <v>45291</v>
      </c>
      <c r="D13" s="21">
        <v>45291</v>
      </c>
      <c r="E13" s="21">
        <v>45291</v>
      </c>
      <c r="F13" s="21">
        <v>45291</v>
      </c>
      <c r="G13" s="21">
        <v>45291</v>
      </c>
      <c r="H13" s="21">
        <v>45291</v>
      </c>
      <c r="I13" s="21">
        <v>45291</v>
      </c>
      <c r="J13" s="21">
        <v>45291</v>
      </c>
      <c r="K13" s="21">
        <v>45291</v>
      </c>
      <c r="L13" s="21">
        <v>45291</v>
      </c>
      <c r="M13" s="21">
        <v>45291</v>
      </c>
      <c r="N13" s="21">
        <v>45291</v>
      </c>
      <c r="O13" s="21">
        <v>45291</v>
      </c>
      <c r="P13" s="21">
        <v>45291</v>
      </c>
      <c r="Q13" s="21">
        <v>45291</v>
      </c>
      <c r="R13" s="21">
        <v>45291</v>
      </c>
      <c r="S13" s="21">
        <v>45291</v>
      </c>
      <c r="T13" s="21">
        <v>45291</v>
      </c>
      <c r="U13" s="21">
        <v>45291</v>
      </c>
      <c r="V13" s="21">
        <v>45291</v>
      </c>
      <c r="W13" s="21">
        <v>45291</v>
      </c>
      <c r="X13" s="21">
        <v>45291</v>
      </c>
      <c r="Y13" s="21">
        <v>45291</v>
      </c>
      <c r="Z13" s="21">
        <v>45291</v>
      </c>
      <c r="AA13" s="21">
        <v>45291</v>
      </c>
      <c r="AB13" s="21">
        <v>45291</v>
      </c>
      <c r="AC13" s="21">
        <v>45291</v>
      </c>
      <c r="AD13" s="21">
        <v>45291</v>
      </c>
      <c r="AE13" s="21">
        <v>45291</v>
      </c>
      <c r="AF13" s="21">
        <v>45291</v>
      </c>
      <c r="AG13" s="21">
        <v>45291</v>
      </c>
      <c r="AH13" s="21">
        <v>45291</v>
      </c>
      <c r="AI13" s="21">
        <v>45291</v>
      </c>
      <c r="AJ13" s="21">
        <v>45291</v>
      </c>
      <c r="AK13" s="19" t="s">
        <v>304</v>
      </c>
    </row>
    <row r="16" spans="1:37" ht="15" x14ac:dyDescent="0.2">
      <c r="A16" s="22" t="s">
        <v>305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4" t="s">
        <v>306</v>
      </c>
    </row>
    <row r="17" spans="1:37" ht="14.25" x14ac:dyDescent="0.2">
      <c r="A17" s="25" t="s">
        <v>307</v>
      </c>
      <c r="B17" s="16">
        <f>B9*100/B11</f>
        <v>13.259119999999999</v>
      </c>
      <c r="C17" s="16">
        <f>C9*100/C11</f>
        <v>6.6444666666666663</v>
      </c>
      <c r="D17" s="16">
        <f t="shared" ref="D17:AJ17" si="0">D9*100/D11</f>
        <v>0.20585999999999999</v>
      </c>
      <c r="E17" s="16">
        <f t="shared" si="0"/>
        <v>0</v>
      </c>
      <c r="F17" s="16" t="s">
        <v>291</v>
      </c>
      <c r="G17" s="16">
        <f t="shared" si="0"/>
        <v>81.559912765957449</v>
      </c>
      <c r="H17" s="16">
        <f t="shared" si="0"/>
        <v>26.603000000000002</v>
      </c>
      <c r="I17" s="16" t="s">
        <v>291</v>
      </c>
      <c r="J17" s="16">
        <f t="shared" si="0"/>
        <v>5.6408062499999998</v>
      </c>
      <c r="K17" s="16">
        <f t="shared" si="0"/>
        <v>34.632458536585368</v>
      </c>
      <c r="L17" s="16">
        <f t="shared" si="0"/>
        <v>93.514799999999994</v>
      </c>
      <c r="M17" s="16">
        <f t="shared" si="0"/>
        <v>10.058602857142857</v>
      </c>
      <c r="N17" s="16">
        <f t="shared" si="0"/>
        <v>5.3664706666666664</v>
      </c>
      <c r="O17" s="16">
        <f t="shared" si="0"/>
        <v>15.499510000000001</v>
      </c>
      <c r="P17" s="16" t="s">
        <v>291</v>
      </c>
      <c r="Q17" s="16">
        <f t="shared" si="0"/>
        <v>0.69840578663670383</v>
      </c>
      <c r="R17" s="16">
        <f t="shared" si="0"/>
        <v>3.4267172530141526E-2</v>
      </c>
      <c r="S17" s="16" t="s">
        <v>291</v>
      </c>
      <c r="T17" s="16">
        <f t="shared" si="0"/>
        <v>6.3573746770025839</v>
      </c>
      <c r="U17" s="16">
        <f t="shared" si="0"/>
        <v>0.71204000000000001</v>
      </c>
      <c r="V17" s="16">
        <f t="shared" si="0"/>
        <v>7.393933333333333</v>
      </c>
      <c r="W17" s="16">
        <f t="shared" si="0"/>
        <v>16.974066666666666</v>
      </c>
      <c r="X17" s="16">
        <f t="shared" si="0"/>
        <v>142.77612500000001</v>
      </c>
      <c r="Y17" s="16">
        <f t="shared" si="0"/>
        <v>25.633600000000001</v>
      </c>
      <c r="Z17" s="16">
        <f t="shared" si="0"/>
        <v>630.89669753086423</v>
      </c>
      <c r="AA17" s="16">
        <f t="shared" si="0"/>
        <v>167.8877975</v>
      </c>
      <c r="AB17" s="16">
        <f t="shared" si="0"/>
        <v>0.2311</v>
      </c>
      <c r="AC17" s="16">
        <f t="shared" si="0"/>
        <v>7.0000000000000001E-3</v>
      </c>
      <c r="AD17" s="16">
        <f t="shared" si="0"/>
        <v>341.67950999999999</v>
      </c>
      <c r="AE17" s="16" t="s">
        <v>291</v>
      </c>
      <c r="AF17" s="16" t="s">
        <v>291</v>
      </c>
      <c r="AG17" s="16">
        <f t="shared" si="0"/>
        <v>435.6112</v>
      </c>
      <c r="AH17" s="16">
        <f t="shared" si="0"/>
        <v>20.140599999999999</v>
      </c>
      <c r="AI17" s="16" t="s">
        <v>291</v>
      </c>
      <c r="AJ17" s="16">
        <f t="shared" si="0"/>
        <v>3.0154403103332943E-2</v>
      </c>
      <c r="AK17" s="17" t="s">
        <v>308</v>
      </c>
    </row>
    <row r="18" spans="1:37" ht="14.25" x14ac:dyDescent="0.2">
      <c r="A18" s="14" t="s">
        <v>309</v>
      </c>
      <c r="B18" s="26">
        <f>'Annual Financial Data'!B111/'Financial Ratios'!B11</f>
        <v>-4.23735E-3</v>
      </c>
      <c r="C18" s="26">
        <f>'Annual Financial Data'!C111/'Financial Ratios'!C11</f>
        <v>1.47574E-2</v>
      </c>
      <c r="D18" s="26">
        <f>'Annual Financial Data'!D111/'Financial Ratios'!D11</f>
        <v>-5.1534499999999997E-2</v>
      </c>
      <c r="E18" s="26">
        <f>'Annual Financial Data'!E111/'Financial Ratios'!E11</f>
        <v>2.9167200000000001E-2</v>
      </c>
      <c r="F18" s="26">
        <f>'Annual Financial Data'!F111/'Financial Ratios'!F11</f>
        <v>-1.1986E-2</v>
      </c>
      <c r="G18" s="26">
        <f>'Annual Financial Data'!G111/'Financial Ratios'!G11</f>
        <v>1.6177446808510638E-3</v>
      </c>
      <c r="H18" s="26">
        <f>'Annual Financial Data'!H111/'Financial Ratios'!H11</f>
        <v>7.1789500000000006E-2</v>
      </c>
      <c r="I18" s="26">
        <f>'Annual Financial Data'!I111/'Financial Ratios'!I11</f>
        <v>6.1064761904761908E-3</v>
      </c>
      <c r="J18" s="26">
        <f>'Annual Financial Data'!J111/'Financial Ratios'!J11</f>
        <v>-0.101868375</v>
      </c>
      <c r="K18" s="26">
        <f>'Annual Financial Data'!K111/'Financial Ratios'!K11</f>
        <v>4.6542439024390245E-2</v>
      </c>
      <c r="L18" s="26">
        <f>'Annual Financial Data'!L111/'Financial Ratios'!L11</f>
        <v>1.7250000000000001E-2</v>
      </c>
      <c r="M18" s="26">
        <f>'Annual Financial Data'!M111/'Financial Ratios'!M11</f>
        <v>3.2562085714285711E-2</v>
      </c>
      <c r="N18" s="26">
        <f>'Annual Financial Data'!N111/'Financial Ratios'!N11</f>
        <v>-3.9492533333333329E-3</v>
      </c>
      <c r="O18" s="26">
        <f>'Annual Financial Data'!O111/'Financial Ratios'!O11</f>
        <v>-2.9535849999999999E-2</v>
      </c>
      <c r="P18" s="26">
        <f>'Annual Financial Data'!P111/'Financial Ratios'!P11</f>
        <v>3.3671872484302041E-2</v>
      </c>
      <c r="Q18" s="26">
        <f>'Annual Financial Data'!Q111/'Financial Ratios'!Q11</f>
        <v>-5.1129565902449277E-3</v>
      </c>
      <c r="R18" s="26">
        <f>'Annual Financial Data'!R111/'Financial Ratios'!R11</f>
        <v>6.2823023550986901E-2</v>
      </c>
      <c r="S18" s="26">
        <f>'Annual Financial Data'!S111/'Financial Ratios'!S11</f>
        <v>0.36769711999999999</v>
      </c>
      <c r="T18" s="26">
        <f>'Annual Financial Data'!T111/'Financial Ratios'!T11</f>
        <v>9.1509043927648581E-2</v>
      </c>
      <c r="U18" s="26">
        <f>'Annual Financial Data'!U111/'Financial Ratios'!U11</f>
        <v>0.29048600000000002</v>
      </c>
      <c r="V18" s="26">
        <f>'Annual Financial Data'!V111/'Financial Ratios'!V11</f>
        <v>-0.20304483333333334</v>
      </c>
      <c r="W18" s="26">
        <f>'Annual Financial Data'!W111/'Financial Ratios'!W11</f>
        <v>-6.3966666666666664E-4</v>
      </c>
      <c r="X18" s="26">
        <f>'Annual Financial Data'!X111/'Financial Ratios'!X11</f>
        <v>-5.0412499999999997E-3</v>
      </c>
      <c r="Y18" s="26">
        <f>'Annual Financial Data'!Y111/'Financial Ratios'!Y11</f>
        <v>-0.10032023529411764</v>
      </c>
      <c r="Z18" s="26">
        <f>'Annual Financial Data'!Z111/'Financial Ratios'!Z11</f>
        <v>-4.2015432098765435E-3</v>
      </c>
      <c r="AA18" s="26">
        <f>'Annual Financial Data'!AA111/'Financial Ratios'!AA11</f>
        <v>-0.116147875</v>
      </c>
      <c r="AB18" s="26">
        <f>'Annual Financial Data'!AB111/'Financial Ratios'!AB11</f>
        <v>-0.1189997</v>
      </c>
      <c r="AC18" s="26">
        <f>'Annual Financial Data'!AC111/'Financial Ratios'!AC11</f>
        <v>0.20569000000000001</v>
      </c>
      <c r="AD18" s="26">
        <f>'Annual Financial Data'!AD111/'Financial Ratios'!AD11</f>
        <v>-9.8251199999999997E-2</v>
      </c>
      <c r="AE18" s="26">
        <f>'Annual Financial Data'!AE111/'Financial Ratios'!AE11</f>
        <v>8.8740213523131675E-3</v>
      </c>
      <c r="AF18" s="26">
        <f>'Annual Financial Data'!AF111/'Financial Ratios'!AF11</f>
        <v>-2.9366666666666666E-2</v>
      </c>
      <c r="AG18" s="26">
        <f>'Annual Financial Data'!AG111/'Financial Ratios'!AG11</f>
        <v>-0.15011474999999999</v>
      </c>
      <c r="AH18" s="26">
        <f>'Annual Financial Data'!AH111/'Financial Ratios'!AH11</f>
        <v>7.1056666666666664E-3</v>
      </c>
      <c r="AI18" s="26">
        <f>'Annual Financial Data'!AI111/'Financial Ratios'!AI11</f>
        <v>-4.2306666666666664E-3</v>
      </c>
      <c r="AJ18" s="26">
        <f>'Annual Financial Data'!AJ111/'Financial Ratios'!AJ11</f>
        <v>6.4844702183013275E-2</v>
      </c>
      <c r="AK18" s="19" t="s">
        <v>310</v>
      </c>
    </row>
    <row r="19" spans="1:37" ht="14.25" x14ac:dyDescent="0.2">
      <c r="A19" s="14" t="s">
        <v>311</v>
      </c>
      <c r="B19" s="15">
        <f>'Annual Financial Data'!B55/'Financial Ratios'!B11</f>
        <v>0.79725175000000004</v>
      </c>
      <c r="C19" s="15">
        <f>'Annual Financial Data'!C55/'Financial Ratios'!C11</f>
        <v>0.89627259999999997</v>
      </c>
      <c r="D19" s="15">
        <f>'Annual Financial Data'!D55/'Financial Ratios'!D11</f>
        <v>0.67763110000000004</v>
      </c>
      <c r="E19" s="15">
        <f>'Annual Financial Data'!E55/'Financial Ratios'!E11</f>
        <v>1.0845104999999999</v>
      </c>
      <c r="F19" s="15">
        <f>'Annual Financial Data'!F55/'Financial Ratios'!F11</f>
        <v>0.63896600000000003</v>
      </c>
      <c r="G19" s="15">
        <f>'Annual Financial Data'!G55/'Financial Ratios'!G11</f>
        <v>1.1106263191489363</v>
      </c>
      <c r="H19" s="15">
        <f>'Annual Financial Data'!H55/'Financial Ratios'!H11</f>
        <v>1.1351685</v>
      </c>
      <c r="I19" s="15">
        <f>'Annual Financial Data'!I55/'Financial Ratios'!I11</f>
        <v>1.0377643809523809</v>
      </c>
      <c r="J19" s="15">
        <f>'Annual Financial Data'!J55/'Financial Ratios'!J11</f>
        <v>0.48905949999999998</v>
      </c>
      <c r="K19" s="15">
        <f>'Annual Financial Data'!K55/'Financial Ratios'!K11</f>
        <v>1.1202389268292683</v>
      </c>
      <c r="L19" s="15">
        <f>'Annual Financial Data'!L55/'Financial Ratios'!L11</f>
        <v>1.006462</v>
      </c>
      <c r="M19" s="15">
        <f>'Annual Financial Data'!M55/'Financial Ratios'!M11</f>
        <v>1.3583512285714285</v>
      </c>
      <c r="N19" s="15">
        <f>'Annual Financial Data'!N55/'Financial Ratios'!N11</f>
        <v>0.65447477333333337</v>
      </c>
      <c r="O19" s="15">
        <f>'Annual Financial Data'!O55/'Financial Ratios'!O11</f>
        <v>0.97395865000000004</v>
      </c>
      <c r="P19" s="15">
        <f>'Annual Financial Data'!P55/'Financial Ratios'!P11</f>
        <v>0.76594976654322977</v>
      </c>
      <c r="Q19" s="15">
        <f>'Annual Financial Data'!Q55/'Financial Ratios'!Q11</f>
        <v>1.0538264217390436</v>
      </c>
      <c r="R19" s="15">
        <f>'Annual Financial Data'!R55/'Financial Ratios'!R11</f>
        <v>1.419866019309973</v>
      </c>
      <c r="S19" s="15">
        <f>'Annual Financial Data'!S55/'Financial Ratios'!S11</f>
        <v>2.2813759999999998</v>
      </c>
      <c r="T19" s="15">
        <f>'Annual Financial Data'!T55/'Financial Ratios'!T11</f>
        <v>1.2169797760551249</v>
      </c>
      <c r="U19" s="15">
        <f>'Annual Financial Data'!U55/'Financial Ratios'!U11</f>
        <v>2.9787248000000002</v>
      </c>
      <c r="V19" s="15">
        <f>'Annual Financial Data'!V55/'Financial Ratios'!V11</f>
        <v>0.51136716666666671</v>
      </c>
      <c r="W19" s="15">
        <f>'Annual Financial Data'!W55/'Financial Ratios'!W11</f>
        <v>0.50157966666666665</v>
      </c>
      <c r="X19" s="15">
        <f>'Annual Financial Data'!X55/'Financial Ratios'!X11</f>
        <v>0.75751749999999995</v>
      </c>
      <c r="Y19" s="15">
        <f>'Annual Financial Data'!Y55/'Financial Ratios'!Y11</f>
        <v>1.5758195294117647</v>
      </c>
      <c r="Z19" s="15">
        <f>'Annual Financial Data'!Z55/'Financial Ratios'!Z11</f>
        <v>0.91437901234567898</v>
      </c>
      <c r="AA19" s="15">
        <f>'Annual Financial Data'!AA55/'Financial Ratios'!AA11</f>
        <v>0.73780917499999998</v>
      </c>
      <c r="AB19" s="15">
        <f>'Annual Financial Data'!AB55/'Financial Ratios'!AB11</f>
        <v>0.62290250000000003</v>
      </c>
      <c r="AC19" s="15">
        <f>'Annual Financial Data'!AC55/'Financial Ratios'!AC11</f>
        <v>0.81706800000000002</v>
      </c>
      <c r="AD19" s="15">
        <f>'Annual Financial Data'!AD55/'Financial Ratios'!AD11</f>
        <v>0.64888469999999998</v>
      </c>
      <c r="AE19" s="15">
        <f>'Annual Financial Data'!AE55/'Financial Ratios'!AE11</f>
        <v>0.80260889679715297</v>
      </c>
      <c r="AF19" s="15">
        <f>'Annual Financial Data'!AF55/'Financial Ratios'!AF11</f>
        <v>0.29447466666666666</v>
      </c>
      <c r="AG19" s="15">
        <f>'Annual Financial Data'!AG55/'Financial Ratios'!AG11</f>
        <v>0.75219475000000002</v>
      </c>
      <c r="AH19" s="15">
        <f>'Annual Financial Data'!AH55/'Financial Ratios'!AH11</f>
        <v>0.93644966666666662</v>
      </c>
      <c r="AI19" s="15">
        <f>'Annual Financial Data'!AI55/'Financial Ratios'!AI11</f>
        <v>0.58720911111111107</v>
      </c>
      <c r="AJ19" s="15">
        <f>'Annual Financial Data'!AJ55/'Financial Ratios'!AJ11</f>
        <v>2.3168356821547498</v>
      </c>
      <c r="AK19" s="19" t="s">
        <v>312</v>
      </c>
    </row>
    <row r="20" spans="1:37" ht="14.25" x14ac:dyDescent="0.2">
      <c r="A20" s="14" t="s">
        <v>313</v>
      </c>
      <c r="B20" s="15">
        <f>B12/'Annual Financial Data'!B111</f>
        <v>-193.51717464925011</v>
      </c>
      <c r="C20" s="15">
        <f>C12/'Annual Financial Data'!C111</f>
        <v>63.696857169962186</v>
      </c>
      <c r="D20" s="15">
        <f>D12/'Annual Financial Data'!D111</f>
        <v>-6.5975220483365522</v>
      </c>
      <c r="E20" s="15">
        <f>E12/'Annual Financial Data'!E111</f>
        <v>32.570832990482458</v>
      </c>
      <c r="F20" s="15" t="s">
        <v>291</v>
      </c>
      <c r="G20" s="15">
        <f>G12/'Annual Financial Data'!G111</f>
        <v>655.23318515401002</v>
      </c>
      <c r="H20" s="15">
        <f>H12/'Annual Financial Data'!H111</f>
        <v>32.87388824270959</v>
      </c>
      <c r="I20" s="15" t="s">
        <v>291</v>
      </c>
      <c r="J20" s="15">
        <f>J12/'Annual Financial Data'!J111</f>
        <v>-2.8468108969049521</v>
      </c>
      <c r="K20" s="15">
        <f>K12/'Annual Financial Data'!K111</f>
        <v>10.957741164633379</v>
      </c>
      <c r="L20" s="15">
        <f>L12/'Annual Financial Data'!L111</f>
        <v>159.42028985507247</v>
      </c>
      <c r="M20" s="15">
        <f>M12/'Annual Financial Data'!M111</f>
        <v>15.355281734322038</v>
      </c>
      <c r="N20" s="15">
        <f>N12/'Annual Financial Data'!N111</f>
        <v>-73.431602260680506</v>
      </c>
      <c r="O20" s="15">
        <f>O12/'Annual Financial Data'!O111</f>
        <v>-12.5271492101971</v>
      </c>
      <c r="P20" s="15" t="s">
        <v>291</v>
      </c>
      <c r="Q20" s="15">
        <f>Q12/'Annual Financial Data'!Q111</f>
        <v>-189.71410824231813</v>
      </c>
      <c r="R20" s="15">
        <f>R12/'Annual Financial Data'!R111</f>
        <v>15.91773116727507</v>
      </c>
      <c r="S20" s="15">
        <f>S12/'Annual Financial Data'!S111</f>
        <v>3.2635556133809263</v>
      </c>
      <c r="T20" s="15">
        <f>T12/'Annual Financial Data'!T111</f>
        <v>6.1196137120912644</v>
      </c>
      <c r="U20" s="15">
        <f>U12/'Annual Financial Data'!U111</f>
        <v>5.4391605791673268</v>
      </c>
      <c r="V20" s="15">
        <f>V12/'Annual Financial Data'!V111</f>
        <v>-5.7622741775420696</v>
      </c>
      <c r="W20" s="15">
        <f>W12/'Annual Financial Data'!W111</f>
        <v>-3157.8947368421054</v>
      </c>
      <c r="X20" s="15">
        <f>X12/'Annual Financial Data'!X111</f>
        <v>-103.14902058021325</v>
      </c>
      <c r="Y20" s="15">
        <f>Y12/'Annual Financial Data'!Y111</f>
        <v>-6.47925115101991</v>
      </c>
      <c r="Z20" s="15">
        <f>Z12/'Annual Financial Data'!Z111</f>
        <v>-238.00778667450231</v>
      </c>
      <c r="AA20" s="15">
        <f>AA12/'Annual Financial Data'!AA111</f>
        <v>-3.1855942263257075</v>
      </c>
      <c r="AB20" s="15">
        <f>AB12/'Annual Financial Data'!AB111</f>
        <v>-8.6554840054218616</v>
      </c>
      <c r="AC20" s="15">
        <f>AC12/'Annual Financial Data'!AC111</f>
        <v>45.21367105838884</v>
      </c>
      <c r="AD20" s="15">
        <f>AD12/'Annual Financial Data'!AD111</f>
        <v>-2.442718256876252</v>
      </c>
      <c r="AE20" s="15" t="s">
        <v>291</v>
      </c>
      <c r="AF20" s="15" t="s">
        <v>291</v>
      </c>
      <c r="AG20" s="15">
        <f>AG12/'Annual Financial Data'!AG111</f>
        <v>-3.5972481051995224</v>
      </c>
      <c r="AH20" s="15">
        <f>AH12/'Annual Financial Data'!AH111</f>
        <v>60.515081859548715</v>
      </c>
      <c r="AI20" s="15" t="s">
        <v>291</v>
      </c>
      <c r="AJ20" s="15">
        <f>AJ12/'Annual Financial Data'!AJ111</f>
        <v>23.440619647077032</v>
      </c>
      <c r="AK20" s="19" t="s">
        <v>314</v>
      </c>
    </row>
    <row r="21" spans="1:37" ht="14.25" x14ac:dyDescent="0.2">
      <c r="A21" s="14" t="s">
        <v>315</v>
      </c>
      <c r="B21" s="15">
        <f>B12/'Annual Financial Data'!B55</f>
        <v>1.0285333334169537</v>
      </c>
      <c r="C21" s="15">
        <f>C12/'Annual Financial Data'!C55</f>
        <v>1.0487880584545373</v>
      </c>
      <c r="D21" s="15">
        <f>D12/'Annual Financial Data'!D55</f>
        <v>0.50174792744902064</v>
      </c>
      <c r="E21" s="15">
        <f>E12/'Annual Financial Data'!E55</f>
        <v>0.87597123310470482</v>
      </c>
      <c r="F21" s="15" t="s">
        <v>291</v>
      </c>
      <c r="G21" s="15">
        <f>G12/'Annual Financial Data'!G55</f>
        <v>0.95441642406986116</v>
      </c>
      <c r="H21" s="15">
        <f>H12/'Annual Financial Data'!H55</f>
        <v>2.0789865116940791</v>
      </c>
      <c r="I21" s="15" t="s">
        <v>291</v>
      </c>
      <c r="J21" s="15">
        <f>J12/'Annual Financial Data'!J55</f>
        <v>0.59297488342420501</v>
      </c>
      <c r="K21" s="15">
        <f>K12/'Annual Financial Data'!K55</f>
        <v>0.45526002336261195</v>
      </c>
      <c r="L21" s="15">
        <f>L12/'Annual Financial Data'!L55</f>
        <v>2.7323435956846858</v>
      </c>
      <c r="M21" s="15">
        <f>M12/'Annual Financial Data'!M55</f>
        <v>0.36809331009760088</v>
      </c>
      <c r="N21" s="15">
        <f>N12/'Annual Financial Data'!N55</f>
        <v>0.4431034041587098</v>
      </c>
      <c r="O21" s="15">
        <f>O12/'Annual Financial Data'!O55</f>
        <v>0.37989292461235391</v>
      </c>
      <c r="P21" s="15" t="s">
        <v>291</v>
      </c>
      <c r="Q21" s="15">
        <f>Q12/'Annual Financial Data'!Q55</f>
        <v>0.92045519071280091</v>
      </c>
      <c r="R21" s="15">
        <f>R12/'Annual Financial Data'!R55</f>
        <v>0.7042918038745517</v>
      </c>
      <c r="S21" s="15">
        <f>S12/'Annual Financial Data'!S55</f>
        <v>0.52599834485854147</v>
      </c>
      <c r="T21" s="15">
        <f>T12/'Annual Financial Data'!T55</f>
        <v>0.46015555148768061</v>
      </c>
      <c r="U21" s="15">
        <f>U12/'Annual Financial Data'!U55</f>
        <v>0.5304283228850144</v>
      </c>
      <c r="V21" s="15">
        <f>V12/'Annual Financial Data'!V55</f>
        <v>2.2879842044349736</v>
      </c>
      <c r="W21" s="15">
        <f>W12/'Annual Financial Data'!W55</f>
        <v>4.0272764911389949</v>
      </c>
      <c r="X21" s="15">
        <f>X12/'Annual Financial Data'!X55</f>
        <v>0.68645278821941402</v>
      </c>
      <c r="Y21" s="15">
        <f>Y12/'Annual Financial Data'!Y55</f>
        <v>0.41248378248151141</v>
      </c>
      <c r="Z21" s="15">
        <f>Z12/'Annual Financial Data'!Z55</f>
        <v>1.0936383999395123</v>
      </c>
      <c r="AA21" s="15">
        <f>AA12/'Annual Financial Data'!AA55</f>
        <v>0.50148468267557123</v>
      </c>
      <c r="AB21" s="15">
        <f>AB12/'Annual Financial Data'!AB55</f>
        <v>1.6535493114893582</v>
      </c>
      <c r="AC21" s="15">
        <f>AC12/'Annual Financial Data'!AC55</f>
        <v>11.382161582634494</v>
      </c>
      <c r="AD21" s="15">
        <f>AD12/'Annual Financial Data'!AD55</f>
        <v>0.36986540135712864</v>
      </c>
      <c r="AE21" s="15" t="s">
        <v>291</v>
      </c>
      <c r="AF21" s="15" t="s">
        <v>291</v>
      </c>
      <c r="AG21" s="15">
        <f>AG12/'Annual Financial Data'!AG55</f>
        <v>0.71789918767712746</v>
      </c>
      <c r="AH21" s="15">
        <f>AH12/'Annual Financial Data'!AH55</f>
        <v>0.459181112777373</v>
      </c>
      <c r="AI21" s="15" t="s">
        <v>291</v>
      </c>
      <c r="AJ21" s="15">
        <f>AJ12/'Annual Financial Data'!AJ55</f>
        <v>0.65606724365809976</v>
      </c>
      <c r="AK21" s="19" t="s">
        <v>316</v>
      </c>
    </row>
    <row r="22" spans="1:37" x14ac:dyDescent="0.2"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</row>
    <row r="23" spans="1:37" ht="15.75" customHeight="1" x14ac:dyDescent="0.2">
      <c r="A23" s="14" t="s">
        <v>317</v>
      </c>
      <c r="B23" s="15">
        <f>('Annual Financial Data'!B106+'Annual Financial Data'!B95)/'Annual Financial Data'!B92*100</f>
        <v>-40.694837935174071</v>
      </c>
      <c r="C23" s="15">
        <f>('Annual Financial Data'!C106+'Annual Financial Data'!C95)/'Annual Financial Data'!C92*100</f>
        <v>18.763392642654665</v>
      </c>
      <c r="D23" s="15">
        <f>('Annual Financial Data'!D106+'Annual Financial Data'!D95)/'Annual Financial Data'!D92*100</f>
        <v>-122.58746532360149</v>
      </c>
      <c r="E23" s="15">
        <f>('Annual Financial Data'!E106+'Annual Financial Data'!E95)/'Annual Financial Data'!E92*100</f>
        <v>43.306452402156999</v>
      </c>
      <c r="F23" s="15">
        <f>('Annual Financial Data'!F106+'Annual Financial Data'!F95)/'Annual Financial Data'!F92*100</f>
        <v>-3722.3602484472053</v>
      </c>
      <c r="G23" s="15">
        <f>('Annual Financial Data'!G106+'Annual Financial Data'!G95)/'Annual Financial Data'!G92*100</f>
        <v>30.88265317897525</v>
      </c>
      <c r="H23" s="15">
        <f>('Annual Financial Data'!H106+'Annual Financial Data'!H95)/'Annual Financial Data'!H92*100</f>
        <v>84.538682011114517</v>
      </c>
      <c r="I23" s="15">
        <f>('Annual Financial Data'!I106+'Annual Financial Data'!I95)/'Annual Financial Data'!I92*100</f>
        <v>60.956940316174347</v>
      </c>
      <c r="J23" s="15">
        <f>('Annual Financial Data'!J106+'Annual Financial Data'!J95)/'Annual Financial Data'!J92*100</f>
        <v>-853.65600332363942</v>
      </c>
      <c r="K23" s="15">
        <f>('Annual Financial Data'!K106+'Annual Financial Data'!K95)/'Annual Financial Data'!K92*100</f>
        <v>56.195307097677848</v>
      </c>
      <c r="L23" s="15">
        <f>('Annual Financial Data'!L106+'Annual Financial Data'!L95)/'Annual Financial Data'!L92*100</f>
        <v>28.415642605343788</v>
      </c>
      <c r="M23" s="15">
        <f>('Annual Financial Data'!M106+'Annual Financial Data'!M95)/'Annual Financial Data'!M92*100</f>
        <v>29.785263769462457</v>
      </c>
      <c r="N23" s="15">
        <f>('Annual Financial Data'!N106+'Annual Financial Data'!N95)/'Annual Financial Data'!N92*100</f>
        <v>18.077099032377795</v>
      </c>
      <c r="O23" s="15">
        <f>('Annual Financial Data'!O106+'Annual Financial Data'!O95)/'Annual Financial Data'!O92*100</f>
        <v>-0.19069993920693765</v>
      </c>
      <c r="P23" s="15">
        <f>('Annual Financial Data'!P106+'Annual Financial Data'!P95)/'Annual Financial Data'!P92*100</f>
        <v>39.647630775545807</v>
      </c>
      <c r="Q23" s="15">
        <f>('Annual Financial Data'!Q106+'Annual Financial Data'!Q95)/'Annual Financial Data'!Q92*100</f>
        <v>-9.0652337654527972</v>
      </c>
      <c r="R23" s="15">
        <f>('Annual Financial Data'!R106+'Annual Financial Data'!R95)/'Annual Financial Data'!R92*100</f>
        <v>31.732966778664057</v>
      </c>
      <c r="S23" s="15">
        <f>('Annual Financial Data'!S106+'Annual Financial Data'!S95)/'Annual Financial Data'!S92*100</f>
        <v>96.254051895747097</v>
      </c>
      <c r="T23" s="15">
        <f>('Annual Financial Data'!T106+'Annual Financial Data'!T95)/'Annual Financial Data'!T92*100</f>
        <v>64.490746393297627</v>
      </c>
      <c r="U23" s="15">
        <f>('Annual Financial Data'!U106+'Annual Financial Data'!U95)/'Annual Financial Data'!U92*100</f>
        <v>33.649511465984091</v>
      </c>
      <c r="V23" s="15">
        <f>('Annual Financial Data'!V106+'Annual Financial Data'!V95)/'Annual Financial Data'!V92*100</f>
        <v>100.84707740497801</v>
      </c>
      <c r="W23" s="15">
        <f>('Annual Financial Data'!W106+'Annual Financial Data'!W95)/'Annual Financial Data'!W92*100</f>
        <v>-52.489059080962797</v>
      </c>
      <c r="X23" s="15">
        <f>('Annual Financial Data'!X106+'Annual Financial Data'!X95)/'Annual Financial Data'!X92*100</f>
        <v>-766.14741641337389</v>
      </c>
      <c r="Y23" s="15">
        <f>('Annual Financial Data'!Y106+'Annual Financial Data'!Y95)/'Annual Financial Data'!Y92*100</f>
        <v>-347.48397735579618</v>
      </c>
      <c r="Z23" s="15">
        <f>('Annual Financial Data'!Z106+'Annual Financial Data'!Z95)/'Annual Financial Data'!Z92*100</f>
        <v>-454.06937958639094</v>
      </c>
      <c r="AA23" s="15">
        <f>('Annual Financial Data'!AA106+'Annual Financial Data'!AA95)/'Annual Financial Data'!AA92*100</f>
        <v>-133.37934996505879</v>
      </c>
      <c r="AB23" s="15">
        <f>('Annual Financial Data'!AB106+'Annual Financial Data'!AB95)/'Annual Financial Data'!AB92*100</f>
        <v>8.3857398494888997</v>
      </c>
      <c r="AC23" s="15">
        <f>('Annual Financial Data'!AC106+'Annual Financial Data'!AC95)/'Annual Financial Data'!AC92*100</f>
        <v>46.64828161782382</v>
      </c>
      <c r="AD23" s="15">
        <f>('Annual Financial Data'!AD106+'Annual Financial Data'!AD95)/'Annual Financial Data'!AD92*100</f>
        <v>430.65478733142123</v>
      </c>
      <c r="AE23" s="15" t="s">
        <v>291</v>
      </c>
      <c r="AF23" s="15" t="s">
        <v>291</v>
      </c>
      <c r="AG23" s="15">
        <f>('Annual Financial Data'!AG106+'Annual Financial Data'!AG95)/'Annual Financial Data'!AG92*100</f>
        <v>-185.23652046224373</v>
      </c>
      <c r="AH23" s="15">
        <f>('Annual Financial Data'!AH106+'Annual Financial Data'!AH95)/'Annual Financial Data'!AH92*100</f>
        <v>15.434413162942661</v>
      </c>
      <c r="AI23" s="15">
        <f>('Annual Financial Data'!AI106+'Annual Financial Data'!AI95)/'Annual Financial Data'!AI92*100</f>
        <v>-10.970760773104981</v>
      </c>
      <c r="AJ23" s="15">
        <f>('Annual Financial Data'!AJ106+'Annual Financial Data'!AJ95)/'Annual Financial Data'!AJ92*100</f>
        <v>94.422964592741764</v>
      </c>
      <c r="AK23" s="19" t="s">
        <v>318</v>
      </c>
    </row>
    <row r="24" spans="1:37" ht="14.25" x14ac:dyDescent="0.2">
      <c r="A24" s="14" t="s">
        <v>319</v>
      </c>
      <c r="B24" s="15">
        <f>'Annual Financial Data'!B111/'Annual Financial Data'!B92*100</f>
        <v>-40.694837935174071</v>
      </c>
      <c r="C24" s="15">
        <f>'Annual Financial Data'!C111/'Annual Financial Data'!C92*100</f>
        <v>17.725612978651846</v>
      </c>
      <c r="D24" s="15">
        <f>'Annual Financial Data'!D111/'Annual Financial Data'!D92*100</f>
        <v>-115.66542774291435</v>
      </c>
      <c r="E24" s="15">
        <f>'Annual Financial Data'!E111/'Annual Financial Data'!E92*100</f>
        <v>28.545200090038069</v>
      </c>
      <c r="F24" s="15">
        <f>'Annual Financial Data'!F111/'Annual Financial Data'!F92*100</f>
        <v>-3722.3602484472053</v>
      </c>
      <c r="G24" s="15">
        <f>'Annual Financial Data'!G111/'Annual Financial Data'!G92*100</f>
        <v>6.7492308429747965</v>
      </c>
      <c r="H24" s="15">
        <f>'Annual Financial Data'!H111/'Annual Financial Data'!H92*100</f>
        <v>78.533999912484148</v>
      </c>
      <c r="I24" s="15">
        <f>'Annual Financial Data'!I111/'Annual Financial Data'!I92*100</f>
        <v>42.164031880474525</v>
      </c>
      <c r="J24" s="15">
        <f>'Annual Financial Data'!J111/'Annual Financial Data'!J92*100</f>
        <v>-1781.9670697308291</v>
      </c>
      <c r="K24" s="15">
        <f>'Annual Financial Data'!K111/'Annual Financial Data'!K92*100</f>
        <v>52.697391531036743</v>
      </c>
      <c r="L24" s="15">
        <f>'Annual Financial Data'!L111/'Annual Financial Data'!L92*100</f>
        <v>28.415642605343788</v>
      </c>
      <c r="M24" s="15">
        <f>'Annual Financial Data'!M111/'Annual Financial Data'!M92*100</f>
        <v>34.92288255282299</v>
      </c>
      <c r="N24" s="15">
        <f>'Annual Financial Data'!N111/'Annual Financial Data'!N92*100</f>
        <v>-12.783402819138376</v>
      </c>
      <c r="O24" s="15">
        <f>'Annual Financial Data'!O111/'Annual Financial Data'!O92*100</f>
        <v>-4.5469100298084602</v>
      </c>
      <c r="P24" s="15">
        <f>'Annual Financial Data'!P111/'Annual Financial Data'!P92*100</f>
        <v>33.533441083660435</v>
      </c>
      <c r="Q24" s="15">
        <f>'Annual Financial Data'!Q111/'Annual Financial Data'!Q92*100</f>
        <v>-14.20337507758887</v>
      </c>
      <c r="R24" s="15">
        <f>'Annual Financial Data'!R111/'Annual Financial Data'!R92*100</f>
        <v>26.75799775614643</v>
      </c>
      <c r="S24" s="15">
        <f>'Annual Financial Data'!S111/'Annual Financial Data'!S92*100</f>
        <v>13.806857663452545</v>
      </c>
      <c r="T24" s="15">
        <f>'Annual Financial Data'!T111/'Annual Financial Data'!T92*100</f>
        <v>61.887601555735536</v>
      </c>
      <c r="U24" s="15">
        <f>'Annual Financial Data'!U111/'Annual Financial Data'!U92*100</f>
        <v>21.675264562898157</v>
      </c>
      <c r="V24" s="15">
        <f>'Annual Financial Data'!V111/'Annual Financial Data'!V92*100</f>
        <v>100.84707740497801</v>
      </c>
      <c r="W24" s="15">
        <f>'Annual Financial Data'!W111/'Annual Financial Data'!W92*100</f>
        <v>-52.489059080962797</v>
      </c>
      <c r="X24" s="15">
        <f>'Annual Financial Data'!X111/'Annual Financial Data'!X92*100</f>
        <v>-766.14741641337389</v>
      </c>
      <c r="Y24" s="15">
        <f>'Annual Financial Data'!Y111/'Annual Financial Data'!Y92*100</f>
        <v>-362.41011169100523</v>
      </c>
      <c r="Z24" s="15">
        <f>'Annual Financial Data'!Z111/'Annual Financial Data'!Z92*100</f>
        <v>-454.06937958639094</v>
      </c>
      <c r="AA24" s="15">
        <f>'Annual Financial Data'!AA111/'Annual Financial Data'!AA92*100</f>
        <v>-110.65701841760902</v>
      </c>
      <c r="AB24" s="15">
        <f>'Annual Financial Data'!AB111/'Annual Financial Data'!AB92*100</f>
        <v>-38.894192820898326</v>
      </c>
      <c r="AC24" s="15">
        <f>'Annual Financial Data'!AC111/'Annual Financial Data'!AC92*100</f>
        <v>46.64828161782382</v>
      </c>
      <c r="AD24" s="15">
        <f>'Annual Financial Data'!AD111/'Annual Financial Data'!AD92*100</f>
        <v>599.5679502044303</v>
      </c>
      <c r="AE24" s="15" t="s">
        <v>291</v>
      </c>
      <c r="AF24" s="15" t="s">
        <v>291</v>
      </c>
      <c r="AG24" s="15">
        <f>'Annual Financial Data'!AG111/'Annual Financial Data'!AG92*100</f>
        <v>-185.23652046224373</v>
      </c>
      <c r="AH24" s="15">
        <f>'Annual Financial Data'!AH111/'Annual Financial Data'!AH92*100</f>
        <v>8.6358010812475055</v>
      </c>
      <c r="AI24" s="15">
        <f>'Annual Financial Data'!AI111/'Annual Financial Data'!AI92*100</f>
        <v>-10.970760773104981</v>
      </c>
      <c r="AJ24" s="15">
        <f>'Annual Financial Data'!AJ111/'Annual Financial Data'!AJ92*100</f>
        <v>81.385132472453293</v>
      </c>
      <c r="AK24" s="19" t="s">
        <v>320</v>
      </c>
    </row>
    <row r="25" spans="1:37" ht="14.25" x14ac:dyDescent="0.2">
      <c r="A25" s="14" t="s">
        <v>321</v>
      </c>
      <c r="B25" s="15">
        <f>'Annual Financial Data'!B110*100/'Annual Financial Data'!B42</f>
        <v>-0.51193784667272113</v>
      </c>
      <c r="C25" s="15">
        <f>'Annual Financial Data'!C110*100/'Annual Financial Data'!C42</f>
        <v>1.5897962203009797</v>
      </c>
      <c r="D25" s="15">
        <f>'Annual Financial Data'!D110*100/'Annual Financial Data'!D42</f>
        <v>-5.5109237867188172</v>
      </c>
      <c r="E25" s="15">
        <f>'Annual Financial Data'!E110*100/'Annual Financial Data'!E42</f>
        <v>2.3205317638657328</v>
      </c>
      <c r="F25" s="15">
        <f>'Annual Financial Data'!F110*100/'Annual Financial Data'!F42</f>
        <v>-1.0481725628195195</v>
      </c>
      <c r="G25" s="15">
        <f>'Annual Financial Data'!G110*100/'Annual Financial Data'!G42</f>
        <v>0.12225669137703205</v>
      </c>
      <c r="H25" s="15">
        <f>'Annual Financial Data'!H110*100/'Annual Financial Data'!H42</f>
        <v>6.2486862130600107</v>
      </c>
      <c r="I25" s="15">
        <f>'Annual Financial Data'!I110*100/'Annual Financial Data'!I42</f>
        <v>0.56880391142066489</v>
      </c>
      <c r="J25" s="15">
        <f>'Annual Financial Data'!J110*100/'Annual Financial Data'!J42</f>
        <v>-19.177335292451026</v>
      </c>
      <c r="K25" s="15">
        <f>'Annual Financial Data'!K110*100/'Annual Financial Data'!K42</f>
        <v>4.0761768117096135</v>
      </c>
      <c r="L25" s="15">
        <f>'Annual Financial Data'!L110*100/'Annual Financial Data'!L42</f>
        <v>1.2572556405225519</v>
      </c>
      <c r="M25" s="15">
        <f>'Annual Financial Data'!M110*100/'Annual Financial Data'!M42</f>
        <v>2.2122724221509444</v>
      </c>
      <c r="N25" s="15">
        <f>'Annual Financial Data'!N110*100/'Annual Financial Data'!N42</f>
        <v>-0.51168057218172003</v>
      </c>
      <c r="O25" s="15">
        <f>'Annual Financial Data'!O110*100/'Annual Financial Data'!O42</f>
        <v>-2.3204580099536023</v>
      </c>
      <c r="P25" s="15">
        <f>'Annual Financial Data'!P110*100/'Annual Financial Data'!P42</f>
        <v>4.023910729582024</v>
      </c>
      <c r="Q25" s="15">
        <f>'Annual Financial Data'!Q110*100/'Annual Financial Data'!Q42</f>
        <v>-0.47370049401383008</v>
      </c>
      <c r="R25" s="15">
        <f>'Annual Financial Data'!R110*100/'Annual Financial Data'!R42</f>
        <v>0.24692568591683625</v>
      </c>
      <c r="S25" s="15">
        <f>'Annual Financial Data'!S110*100/'Annual Financial Data'!S42</f>
        <v>0.85370341671732197</v>
      </c>
      <c r="T25" s="15">
        <f>'Annual Financial Data'!T110*100/'Annual Financial Data'!T42</f>
        <v>7.0517114535278163</v>
      </c>
      <c r="U25" s="15">
        <f>'Annual Financial Data'!U110*100/'Annual Financial Data'!U42</f>
        <v>5.3759078874754369</v>
      </c>
      <c r="V25" s="15">
        <f>'Annual Financial Data'!V110*100/'Annual Financial Data'!V42</f>
        <v>-29.091990627665581</v>
      </c>
      <c r="W25" s="15">
        <f>'Annual Financial Data'!W110*100/'Annual Financial Data'!W42</f>
        <v>-8.6014700042222947E-2</v>
      </c>
      <c r="X25" s="15">
        <f>'Annual Financial Data'!X110*100/'Annual Financial Data'!X42</f>
        <v>-0.56336698169399546</v>
      </c>
      <c r="Y25" s="15">
        <f>'Annual Financial Data'!Y110*100/'Annual Financial Data'!Y42</f>
        <v>-5.3995274981272789</v>
      </c>
      <c r="Z25" s="15">
        <f>'Annual Financial Data'!Z110*100/'Annual Financial Data'!Z42</f>
        <v>-0.35176683179612461</v>
      </c>
      <c r="AA25" s="15">
        <f>'Annual Financial Data'!AA110*100/'Annual Financial Data'!AA42</f>
        <v>-5.6141702535447031</v>
      </c>
      <c r="AB25" s="15">
        <f>'Annual Financial Data'!AB110*100/'Annual Financial Data'!AB42</f>
        <v>-4.069193562451165</v>
      </c>
      <c r="AC25" s="15">
        <f>'Annual Financial Data'!AC110*100/'Annual Financial Data'!AC42</f>
        <v>15.133188836357911</v>
      </c>
      <c r="AD25" s="15">
        <f>'Annual Financial Data'!AD110*100/'Annual Financial Data'!AD42</f>
        <v>-8.3234025552406674</v>
      </c>
      <c r="AE25" s="15">
        <f>'Annual Financial Data'!AE110*100/'Annual Financial Data'!AE42</f>
        <v>0.8789956832767335</v>
      </c>
      <c r="AF25" s="15">
        <f>'Annual Financial Data'!AF110*100/'Annual Financial Data'!AF42</f>
        <v>-1.3063469630843549</v>
      </c>
      <c r="AG25" s="15">
        <f>'Annual Financial Data'!AG110*100/'Annual Financial Data'!AG42</f>
        <v>-14.942559913678117</v>
      </c>
      <c r="AH25" s="15">
        <f>'Annual Financial Data'!AH110*100/'Annual Financial Data'!AH42</f>
        <v>0.6950759718656776</v>
      </c>
      <c r="AI25" s="15">
        <f>'Annual Financial Data'!AI110*100/'Annual Financial Data'!AI42</f>
        <v>-0.68197657142887846</v>
      </c>
      <c r="AJ25" s="15">
        <f>'Annual Financial Data'!AJ110*100/'Annual Financial Data'!AJ42</f>
        <v>2.7946906879173241</v>
      </c>
      <c r="AK25" s="19" t="s">
        <v>322</v>
      </c>
    </row>
    <row r="26" spans="1:37" ht="14.25" x14ac:dyDescent="0.2">
      <c r="A26" s="14" t="s">
        <v>323</v>
      </c>
      <c r="B26" s="15">
        <f>'Annual Financial Data'!B111*100/'Annual Financial Data'!B55</f>
        <v>-0.53149460004321092</v>
      </c>
      <c r="C26" s="15">
        <f>'Annual Financial Data'!C111*100/'Annual Financial Data'!C55</f>
        <v>1.6465303078549987</v>
      </c>
      <c r="D26" s="15">
        <f>'Annual Financial Data'!D111*100/'Annual Financial Data'!D55</f>
        <v>-7.6050966373886917</v>
      </c>
      <c r="E26" s="15">
        <f>'Annual Financial Data'!E111*100/'Annual Financial Data'!E55</f>
        <v>2.6894345421275312</v>
      </c>
      <c r="F26" s="15">
        <f>'Annual Financial Data'!F111*100/'Annual Financial Data'!F55</f>
        <v>-1.8758431591039273</v>
      </c>
      <c r="G26" s="15">
        <f>'Annual Financial Data'!G111*100/'Annual Financial Data'!G55</f>
        <v>0.14566057484489728</v>
      </c>
      <c r="H26" s="15">
        <f>'Annual Financial Data'!H111*100/'Annual Financial Data'!H55</f>
        <v>6.3241272110704267</v>
      </c>
      <c r="I26" s="15">
        <f>'Annual Financial Data'!I111*100/'Annual Financial Data'!I55</f>
        <v>0.58842607267674119</v>
      </c>
      <c r="J26" s="15">
        <f>'Annual Financial Data'!J111*100/'Annual Financial Data'!J55</f>
        <v>-20.829444065599379</v>
      </c>
      <c r="K26" s="15">
        <f>'Annual Financial Data'!K111*100/'Annual Financial Data'!K55</f>
        <v>4.1546886034503618</v>
      </c>
      <c r="L26" s="15">
        <f>'Annual Financial Data'!L111*100/'Annual Financial Data'!L55</f>
        <v>1.7139246191113027</v>
      </c>
      <c r="M26" s="15">
        <f>'Annual Financial Data'!M111*100/'Annual Financial Data'!M55</f>
        <v>2.3971771828506463</v>
      </c>
      <c r="N26" s="15">
        <f>'Annual Financial Data'!N111*100/'Annual Financial Data'!N55</f>
        <v>-0.60342330892590756</v>
      </c>
      <c r="O26" s="15">
        <f>'Annual Financial Data'!O111*100/'Annual Financial Data'!O55</f>
        <v>-3.0325568749761604</v>
      </c>
      <c r="P26" s="15">
        <f>'Annual Financial Data'!P111*100/'Annual Financial Data'!P55</f>
        <v>4.3960940984765777</v>
      </c>
      <c r="Q26" s="15">
        <f>'Annual Financial Data'!Q111*100/'Annual Financial Data'!Q55</f>
        <v>-0.48518014777115126</v>
      </c>
      <c r="R26" s="15">
        <f>'Annual Financial Data'!R111*100/'Annual Financial Data'!R55</f>
        <v>4.4245740581578019</v>
      </c>
      <c r="S26" s="15">
        <f>'Annual Financial Data'!S111*100/'Annual Financial Data'!S55</f>
        <v>16.117339710771045</v>
      </c>
      <c r="T26" s="15">
        <f>'Annual Financial Data'!T111*100/'Annual Financial Data'!T55</f>
        <v>7.5193561740424144</v>
      </c>
      <c r="U26" s="15">
        <f>'Annual Financial Data'!U111*100/'Annual Financial Data'!U55</f>
        <v>9.7520254304795131</v>
      </c>
      <c r="V26" s="15">
        <f>'Annual Financial Data'!V111*100/'Annual Financial Data'!V55</f>
        <v>-39.706271064854576</v>
      </c>
      <c r="W26" s="15">
        <f>'Annual Financial Data'!W111*100/'Annual Financial Data'!W55</f>
        <v>-0.1275304222194015</v>
      </c>
      <c r="X26" s="15">
        <f>'Annual Financial Data'!X111*100/'Annual Financial Data'!X55</f>
        <v>-0.66549617665598482</v>
      </c>
      <c r="Y26" s="15">
        <f>'Annual Financial Data'!Y111*100/'Annual Financial Data'!Y55</f>
        <v>-6.3662261713158257</v>
      </c>
      <c r="Z26" s="15">
        <f>'Annual Financial Data'!Z111*100/'Annual Financial Data'!Z55</f>
        <v>-0.45949689933261056</v>
      </c>
      <c r="AA26" s="15">
        <f>'Annual Financial Data'!AA111*100/'Annual Financial Data'!AA55</f>
        <v>-15.742264929139706</v>
      </c>
      <c r="AB26" s="15">
        <f>'Annual Financial Data'!AB111*100/'Annual Financial Data'!AB55</f>
        <v>-19.104065242955357</v>
      </c>
      <c r="AC26" s="15">
        <f>'Annual Financial Data'!AC111*100/'Annual Financial Data'!AC55</f>
        <v>25.174159311097728</v>
      </c>
      <c r="AD26" s="15">
        <f>'Annual Financial Data'!AD111*100/'Annual Financial Data'!AD55</f>
        <v>-15.141549800758131</v>
      </c>
      <c r="AE26" s="15">
        <f>'Annual Financial Data'!AE111*100/'Annual Financial Data'!AE55</f>
        <v>1.1056470203265063</v>
      </c>
      <c r="AF26" s="15">
        <f>'Annual Financial Data'!AF111*100/'Annual Financial Data'!AF55</f>
        <v>-9.9725613069149137</v>
      </c>
      <c r="AG26" s="15">
        <f>'Annual Financial Data'!AG111*100/'Annual Financial Data'!AG55</f>
        <v>-19.956899459880571</v>
      </c>
      <c r="AH26" s="15">
        <f>'Annual Financial Data'!AH111*100/'Annual Financial Data'!AH55</f>
        <v>0.75878789000583413</v>
      </c>
      <c r="AI26" s="15">
        <f>'Annual Financial Data'!AI111*100/'Annual Financial Data'!AI55</f>
        <v>-0.72047020160525821</v>
      </c>
      <c r="AJ26" s="15">
        <f>'Annual Financial Data'!AJ111*100/'Annual Financial Data'!AJ55</f>
        <v>2.7988476991473612</v>
      </c>
      <c r="AK26" s="19" t="s">
        <v>324</v>
      </c>
    </row>
    <row r="27" spans="1:37" x14ac:dyDescent="0.2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</row>
    <row r="28" spans="1:37" ht="14.25" x14ac:dyDescent="0.2">
      <c r="A28" s="14" t="s">
        <v>325</v>
      </c>
      <c r="B28" s="15">
        <f>'Annual Financial Data'!B77*100/'Annual Financial Data'!B42</f>
        <v>3.6795770585251151</v>
      </c>
      <c r="C28" s="15">
        <f>'Annual Financial Data'!C77*100/'Annual Financial Data'!C42</f>
        <v>3.4456752653359053</v>
      </c>
      <c r="D28" s="15">
        <f>'Annual Financial Data'!D77*100/'Annual Financial Data'!D42</f>
        <v>27.536439712999297</v>
      </c>
      <c r="E28" s="15">
        <f>'Annual Financial Data'!E77*100/'Annual Financial Data'!E42</f>
        <v>13.716741288299611</v>
      </c>
      <c r="F28" s="15">
        <f>'Annual Financial Data'!F77*100/'Annual Financial Data'!F42</f>
        <v>44.12259054108651</v>
      </c>
      <c r="G28" s="15">
        <f>'Annual Financial Data'!G77*100/'Annual Financial Data'!G42</f>
        <v>17.397387155979732</v>
      </c>
      <c r="H28" s="15">
        <f>'Annual Financial Data'!H77*100/'Annual Financial Data'!H42</f>
        <v>1.1929076612873393</v>
      </c>
      <c r="I28" s="15">
        <f>'Annual Financial Data'!I77*100/'Annual Financial Data'!I42</f>
        <v>3.3346858963633914</v>
      </c>
      <c r="J28" s="15">
        <f>'Annual Financial Data'!J77*100/'Annual Financial Data'!J42</f>
        <v>7.9316028212047822</v>
      </c>
      <c r="K28" s="15">
        <f>'Annual Financial Data'!K77*100/'Annual Financial Data'!K42</f>
        <v>1.8897154331986683</v>
      </c>
      <c r="L28" s="15">
        <f>'Annual Financial Data'!L77*100/'Annual Financial Data'!L42</f>
        <v>26.644636146573415</v>
      </c>
      <c r="M28" s="15">
        <f>'Annual Financial Data'!M77*100/'Annual Financial Data'!M42</f>
        <v>7.7134373721936917</v>
      </c>
      <c r="N28" s="15">
        <f>'Annual Financial Data'!N77*100/'Annual Financial Data'!N42</f>
        <v>15.203711124034868</v>
      </c>
      <c r="O28" s="15">
        <f>'Annual Financial Data'!O77*100/'Annual Financial Data'!O42</f>
        <v>23.48179751874088</v>
      </c>
      <c r="P28" s="15">
        <f>'Annual Financial Data'!P77*100/'Annual Financial Data'!P42</f>
        <v>8.4662284418236133</v>
      </c>
      <c r="Q28" s="15">
        <f>'Annual Financial Data'!Q77*100/'Annual Financial Data'!Q42</f>
        <v>3.5846471091830656</v>
      </c>
      <c r="R28" s="15">
        <f>'Annual Financial Data'!R77*100/'Annual Financial Data'!R42</f>
        <v>94.419221315516978</v>
      </c>
      <c r="S28" s="15">
        <f>'Annual Financial Data'!S77*100/'Annual Financial Data'!S42</f>
        <v>94.703198964362585</v>
      </c>
      <c r="T28" s="15">
        <f>'Annual Financial Data'!T77*100/'Annual Financial Data'!T42</f>
        <v>3.1082349570719123</v>
      </c>
      <c r="U28" s="15">
        <f>'Annual Financial Data'!U77*100/'Annual Financial Data'!U42</f>
        <v>44.873934898966922</v>
      </c>
      <c r="V28" s="15">
        <f>'Annual Financial Data'!V77*100/'Annual Financial Data'!V42</f>
        <v>26.732000141368275</v>
      </c>
      <c r="W28" s="15">
        <f>'Annual Financial Data'!W77*100/'Annual Financial Data'!W42</f>
        <v>32.553583258554184</v>
      </c>
      <c r="X28" s="15">
        <f>'Annual Financial Data'!X77*100/'Annual Financial Data'!X42</f>
        <v>15.346323321521206</v>
      </c>
      <c r="Y28" s="15">
        <f>'Annual Financial Data'!Y77*100/'Annual Financial Data'!Y42</f>
        <v>15.184799395663646</v>
      </c>
      <c r="Z28" s="15">
        <f>'Annual Financial Data'!Z77*100/'Annual Financial Data'!Z42</f>
        <v>23.454059324120848</v>
      </c>
      <c r="AA28" s="15">
        <f>'Annual Financial Data'!AA77*100/'Annual Financial Data'!AA42</f>
        <v>75.820772839010289</v>
      </c>
      <c r="AB28" s="15">
        <f>'Annual Financial Data'!AB77*100/'Annual Financial Data'!AB42</f>
        <v>78.699855184216958</v>
      </c>
      <c r="AC28" s="15">
        <f>'Annual Financial Data'!AC77*100/'Annual Financial Data'!AC42</f>
        <v>39.886021021219868</v>
      </c>
      <c r="AD28" s="15">
        <f>'Annual Financial Data'!AD77*100/'Annual Financial Data'!AD42</f>
        <v>45.029388241196301</v>
      </c>
      <c r="AE28" s="15">
        <f>'Annual Financial Data'!AE77*100/'Annual Financial Data'!AE42</f>
        <v>20.499430006408463</v>
      </c>
      <c r="AF28" s="15">
        <f>'Annual Financial Data'!AF77*100/'Annual Financial Data'!AF42</f>
        <v>86.900587292669314</v>
      </c>
      <c r="AG28" s="15">
        <f>'Annual Financial Data'!AG77*100/'Annual Financial Data'!AG42</f>
        <v>25.125844604683202</v>
      </c>
      <c r="AH28" s="15">
        <f>'Annual Financial Data'!AH77*100/'Annual Financial Data'!AH42</f>
        <v>8.396538608393799</v>
      </c>
      <c r="AI28" s="15">
        <f>'Annual Financial Data'!AI77*100/'Annual Financial Data'!AI42</f>
        <v>5.3428483357969814</v>
      </c>
      <c r="AJ28" s="15">
        <f>'Annual Financial Data'!AJ77*100/'Annual Financial Data'!AJ42</f>
        <v>0.14852581050777616</v>
      </c>
      <c r="AK28" s="19" t="s">
        <v>326</v>
      </c>
    </row>
    <row r="29" spans="1:37" ht="14.25" x14ac:dyDescent="0.2">
      <c r="A29" s="14" t="s">
        <v>327</v>
      </c>
      <c r="B29" s="15">
        <f>'Annual Financial Data'!B57*100/'Annual Financial Data'!B42</f>
        <v>96.320422941474888</v>
      </c>
      <c r="C29" s="15">
        <f>'Annual Financial Data'!C57*100/'Annual Financial Data'!C42</f>
        <v>96.554324734664092</v>
      </c>
      <c r="D29" s="15">
        <f>'Annual Financial Data'!D57*100/'Annual Financial Data'!D42</f>
        <v>72.463560287000703</v>
      </c>
      <c r="E29" s="15">
        <f>'Annual Financial Data'!E57*100/'Annual Financial Data'!E42</f>
        <v>86.283258711700384</v>
      </c>
      <c r="F29" s="15">
        <f>'Annual Financial Data'!F57*100/'Annual Financial Data'!F42</f>
        <v>55.87740945891349</v>
      </c>
      <c r="G29" s="15">
        <f>'Annual Financial Data'!G57*100/'Annual Financial Data'!G42</f>
        <v>82.602612844020271</v>
      </c>
      <c r="H29" s="15">
        <f>'Annual Financial Data'!H57*100/'Annual Financial Data'!H42</f>
        <v>98.807092338712664</v>
      </c>
      <c r="I29" s="15">
        <f>'Annual Financial Data'!I57*100/'Annual Financial Data'!I42</f>
        <v>96.665314103636604</v>
      </c>
      <c r="J29" s="15">
        <f>'Annual Financial Data'!J57*100/'Annual Financial Data'!J42</f>
        <v>92.068397178795223</v>
      </c>
      <c r="K29" s="15">
        <f>'Annual Financial Data'!K57*100/'Annual Financial Data'!K42</f>
        <v>98.110284566801326</v>
      </c>
      <c r="L29" s="15">
        <f>'Annual Financial Data'!L57*100/'Annual Financial Data'!L42</f>
        <v>73.355363853426581</v>
      </c>
      <c r="M29" s="15">
        <f>'Annual Financial Data'!M57*100/'Annual Financial Data'!M42</f>
        <v>92.286562627806305</v>
      </c>
      <c r="N29" s="15">
        <f>'Annual Financial Data'!N57*100/'Annual Financial Data'!N42</f>
        <v>84.796288875965132</v>
      </c>
      <c r="O29" s="15">
        <f>'Annual Financial Data'!O57*100/'Annual Financial Data'!O42</f>
        <v>76.518202481259124</v>
      </c>
      <c r="P29" s="15">
        <f>'Annual Financial Data'!P57*100/'Annual Financial Data'!P42</f>
        <v>91.533771558176383</v>
      </c>
      <c r="Q29" s="15">
        <f>'Annual Financial Data'!Q57*100/'Annual Financial Data'!Q42</f>
        <v>96.415352890816933</v>
      </c>
      <c r="R29" s="15">
        <f>'Annual Financial Data'!R57*100/'Annual Financial Data'!R42</f>
        <v>5.5807786844830272</v>
      </c>
      <c r="S29" s="15">
        <f>'Annual Financial Data'!S57*100/'Annual Financial Data'!S42</f>
        <v>5.2968010356374213</v>
      </c>
      <c r="T29" s="15">
        <f>'Annual Financial Data'!T57*100/'Annual Financial Data'!T42</f>
        <v>96.891765042928085</v>
      </c>
      <c r="U29" s="15">
        <f>'Annual Financial Data'!U57*100/'Annual Financial Data'!U42</f>
        <v>55.126065101033078</v>
      </c>
      <c r="V29" s="15">
        <f>'Annual Financial Data'!V57*100/'Annual Financial Data'!V42</f>
        <v>73.267999858631725</v>
      </c>
      <c r="W29" s="15">
        <f>'Annual Financial Data'!W57*100/'Annual Financial Data'!W42</f>
        <v>67.446416741445816</v>
      </c>
      <c r="X29" s="15">
        <f>'Annual Financial Data'!X57*100/'Annual Financial Data'!X42</f>
        <v>84.653676678478789</v>
      </c>
      <c r="Y29" s="15">
        <f>'Annual Financial Data'!Y57*100/'Annual Financial Data'!Y42</f>
        <v>84.815200604336354</v>
      </c>
      <c r="Z29" s="15">
        <f>'Annual Financial Data'!Z57*100/'Annual Financial Data'!Z42</f>
        <v>76.545940675879152</v>
      </c>
      <c r="AA29" s="15">
        <f>'Annual Financial Data'!AA57*100/'Annual Financial Data'!AA42</f>
        <v>24.179227160989711</v>
      </c>
      <c r="AB29" s="15">
        <f>'Annual Financial Data'!AB57*100/'Annual Financial Data'!AB42</f>
        <v>21.300144815783039</v>
      </c>
      <c r="AC29" s="15">
        <f>'Annual Financial Data'!AC57*100/'Annual Financial Data'!AC42</f>
        <v>60.113978978780132</v>
      </c>
      <c r="AD29" s="15">
        <f>'Annual Financial Data'!AD57*100/'Annual Financial Data'!AD42</f>
        <v>54.970611758803699</v>
      </c>
      <c r="AE29" s="15">
        <f>'Annual Financial Data'!AE57*100/'Annual Financial Data'!AE42</f>
        <v>79.50056999359154</v>
      </c>
      <c r="AF29" s="15">
        <f>'Annual Financial Data'!AF57*100/'Annual Financial Data'!AF42</f>
        <v>13.099412707330682</v>
      </c>
      <c r="AG29" s="15">
        <f>'Annual Financial Data'!AG57*100/'Annual Financial Data'!AG42</f>
        <v>74.874155395316805</v>
      </c>
      <c r="AH29" s="15">
        <f>'Annual Financial Data'!AH57*100/'Annual Financial Data'!AH42</f>
        <v>91.603461391606203</v>
      </c>
      <c r="AI29" s="15">
        <f>'Annual Financial Data'!AI57*100/'Annual Financial Data'!AI42</f>
        <v>94.657151664203013</v>
      </c>
      <c r="AJ29" s="15">
        <f>'Annual Financial Data'!AJ57*100/'Annual Financial Data'!AJ42</f>
        <v>99.851474189492222</v>
      </c>
      <c r="AK29" s="19" t="s">
        <v>328</v>
      </c>
    </row>
    <row r="30" spans="1:37" ht="14.25" x14ac:dyDescent="0.2">
      <c r="A30" s="14" t="s">
        <v>329</v>
      </c>
      <c r="B30" s="15">
        <f>('Annual Financial Data'!B106+'Annual Financial Data'!B95)/'Annual Financial Data'!B96</f>
        <v>-0.62465080967929776</v>
      </c>
      <c r="C30" s="15">
        <f>('Annual Financial Data'!C106+'Annual Financial Data'!C95)/'Annual Financial Data'!C96</f>
        <v>0.31871865636013202</v>
      </c>
      <c r="D30" s="15">
        <f>('Annual Financial Data'!D106+'Annual Financial Data'!D95)/'Annual Financial Data'!D96</f>
        <v>-1.2364590454889142</v>
      </c>
      <c r="E30" s="15">
        <f>('Annual Financial Data'!E106+'Annual Financial Data'!E95)/'Annual Financial Data'!E96</f>
        <v>2.4245301627308091</v>
      </c>
      <c r="F30" s="15">
        <f>('Annual Financial Data'!F106+'Annual Financial Data'!F95)/'Annual Financial Data'!F96</f>
        <v>-0.97383815404614882</v>
      </c>
      <c r="G30" s="15">
        <f>('Annual Financial Data'!G106+'Annual Financial Data'!G95)/'Annual Financial Data'!G96</f>
        <v>0.97057404054578067</v>
      </c>
      <c r="H30" s="15">
        <f>('Annual Financial Data'!H106+'Annual Financial Data'!H95)/'Annual Financial Data'!H96</f>
        <v>5.4677539179962498</v>
      </c>
      <c r="I30" s="15">
        <f>('Annual Financial Data'!I106+'Annual Financial Data'!I95)/'Annual Financial Data'!I96</f>
        <v>1.5612746749309439</v>
      </c>
      <c r="J30" s="15">
        <f>('Annual Financial Data'!J106+'Annual Financial Data'!J95)/'Annual Financial Data'!J96</f>
        <v>-2.7186046349683854</v>
      </c>
      <c r="K30" s="15">
        <f>('Annual Financial Data'!K106+'Annual Financial Data'!K95)/'Annual Financial Data'!K96</f>
        <v>1.5809991453655505</v>
      </c>
      <c r="L30" s="15">
        <f>('Annual Financial Data'!L106+'Annual Financial Data'!L95)/'Annual Financial Data'!L96</f>
        <v>0.39695324005891014</v>
      </c>
      <c r="M30" s="15">
        <f>('Annual Financial Data'!M106+'Annual Financial Data'!M95)/'Annual Financial Data'!M96</f>
        <v>0.63722696931514677</v>
      </c>
      <c r="N30" s="15">
        <f>('Annual Financial Data'!N106+'Annual Financial Data'!N95)/'Annual Financial Data'!N96</f>
        <v>0.46496680235830362</v>
      </c>
      <c r="O30" s="15">
        <f>('Annual Financial Data'!O106+'Annual Financial Data'!O95)/'Annual Financial Data'!O96</f>
        <v>-1.4070732478885382E-2</v>
      </c>
      <c r="P30" s="15">
        <f>('Annual Financial Data'!P106+'Annual Financial Data'!P95)/'Annual Financial Data'!P96</f>
        <v>0.65693578040149203</v>
      </c>
      <c r="Q30" s="15">
        <f>('Annual Financial Data'!Q106+'Annual Financial Data'!Q95)/'Annual Financial Data'!Q96</f>
        <v>-8.2361863629081766E-2</v>
      </c>
      <c r="R30" s="15">
        <f>('Annual Financial Data'!R106+'Annual Financial Data'!R95)/'Annual Financial Data'!R96</f>
        <v>0.9282265430734139</v>
      </c>
      <c r="S30" s="15">
        <f>('Annual Financial Data'!S106+'Annual Financial Data'!S95)/'Annual Financial Data'!S96</f>
        <v>26.881124360529597</v>
      </c>
      <c r="T30" s="15">
        <f>('Annual Financial Data'!T106+'Annual Financial Data'!T95)/'Annual Financial Data'!T96</f>
        <v>2.6366243069712501</v>
      </c>
      <c r="U30" s="15">
        <f>('Annual Financial Data'!U106+'Annual Financial Data'!U95)/'Annual Financial Data'!U96</f>
        <v>0.64909797924782286</v>
      </c>
      <c r="V30" s="15">
        <f>('Annual Financial Data'!V106+'Annual Financial Data'!V95)/'Annual Financial Data'!V96</f>
        <v>-119.76690916240661</v>
      </c>
      <c r="W30" s="15">
        <f>('Annual Financial Data'!W106+'Annual Financial Data'!W95)/'Annual Financial Data'!W96</f>
        <v>-0.34421524663677128</v>
      </c>
      <c r="X30" s="15">
        <f>('Annual Financial Data'!X106+'Annual Financial Data'!X95)/'Annual Financial Data'!X96</f>
        <v>-0.88454621222090624</v>
      </c>
      <c r="Y30" s="15">
        <f>('Annual Financial Data'!Y106+'Annual Financial Data'!Y95)/'Annual Financial Data'!Y96</f>
        <v>-0.77652831149194501</v>
      </c>
      <c r="Z30" s="15">
        <f>('Annual Financial Data'!Z106+'Annual Financial Data'!Z95)/'Annual Financial Data'!Z96</f>
        <v>-0.81951718740593582</v>
      </c>
      <c r="AA30" s="15">
        <f>('Annual Financial Data'!AA106+'Annual Financial Data'!AA95)/'Annual Financial Data'!AA96</f>
        <v>-2.5275372941997936</v>
      </c>
      <c r="AB30" s="15">
        <f>('Annual Financial Data'!AB106+'Annual Financial Data'!AB95)/'Annual Financial Data'!AB96</f>
        <v>0.12947732779159121</v>
      </c>
      <c r="AC30" s="15">
        <f>('Annual Financial Data'!AC106+'Annual Financial Data'!AC95)/'Annual Financial Data'!AC96</f>
        <v>2.6272831779282155</v>
      </c>
      <c r="AD30" s="15">
        <f>('Annual Financial Data'!AD106+'Annual Financial Data'!AD95)/'Annual Financial Data'!AD96</f>
        <v>-1.8547212060047937</v>
      </c>
      <c r="AE30" s="15">
        <f>('Annual Financial Data'!AE106+'Annual Financial Data'!AE95)/'Annual Financial Data'!AE96</f>
        <v>1</v>
      </c>
      <c r="AF30" s="15">
        <f>('Annual Financial Data'!AF106+'Annual Financial Data'!AF95)/'Annual Financial Data'!AF96</f>
        <v>-1</v>
      </c>
      <c r="AG30" s="15">
        <f>('Annual Financial Data'!AG106+'Annual Financial Data'!AG95)/'Annual Financial Data'!AG96</f>
        <v>-1.2975883306320908</v>
      </c>
      <c r="AH30" s="15">
        <f>('Annual Financial Data'!AH106+'Annual Financial Data'!AH95)/'Annual Financial Data'!AH96</f>
        <v>0.18251411407671064</v>
      </c>
      <c r="AI30" s="15">
        <f>('Annual Financial Data'!AI106+'Annual Financial Data'!AI95)/'Annual Financial Data'!AI96</f>
        <v>-0.10797444411990732</v>
      </c>
      <c r="AJ30" s="15">
        <f>('Annual Financial Data'!AJ106+'Annual Financial Data'!AJ95)/'Annual Financial Data'!AJ96</f>
        <v>16.930673323295558</v>
      </c>
      <c r="AK30" s="19" t="s">
        <v>330</v>
      </c>
    </row>
    <row r="31" spans="1:37" ht="14.25" x14ac:dyDescent="0.2">
      <c r="B31" s="28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</row>
    <row r="32" spans="1:37" ht="14.25" x14ac:dyDescent="0.2">
      <c r="A32" s="14" t="s">
        <v>331</v>
      </c>
      <c r="B32" s="15">
        <f>'Annual Financial Data'!B92/'Annual Financial Data'!B42</f>
        <v>1.2579921008365391E-2</v>
      </c>
      <c r="C32" s="15">
        <f>'Annual Financial Data'!C92/'Annual Financial Data'!C42</f>
        <v>8.9689209744998874E-2</v>
      </c>
      <c r="D32" s="15">
        <f>'Annual Financial Data'!D92/'Annual Financial Data'!D42</f>
        <v>4.7645384573926121E-2</v>
      </c>
      <c r="E32" s="15">
        <f>'Annual Financial Data'!E92/'Annual Financial Data'!E42</f>
        <v>8.1293238672219714E-2</v>
      </c>
      <c r="F32" s="15">
        <f>'Annual Financial Data'!F92/'Annual Financial Data'!F42</f>
        <v>2.8158815720664548E-4</v>
      </c>
      <c r="G32" s="15">
        <f>'Annual Financial Data'!G92/'Annual Financial Data'!G42</f>
        <v>1.7760745576789104E-2</v>
      </c>
      <c r="H32" s="15">
        <f>'Annual Financial Data'!H92/'Annual Financial Data'!H42</f>
        <v>7.9566636361618578E-2</v>
      </c>
      <c r="I32" s="15">
        <f>'Annual Financial Data'!I92/'Annual Financial Data'!I42</f>
        <v>1.3490263763984789E-2</v>
      </c>
      <c r="J32" s="15">
        <f>'Annual Financial Data'!J92/'Annual Financial Data'!J42</f>
        <v>1.0761890956462971E-2</v>
      </c>
      <c r="K32" s="15">
        <f>'Annual Financial Data'!K92/'Annual Financial Data'!K42</f>
        <v>7.7350637162162048E-2</v>
      </c>
      <c r="L32" s="15">
        <f>'Annual Financial Data'!L92/'Annual Financial Data'!L42</f>
        <v>4.4245194732499729E-2</v>
      </c>
      <c r="M32" s="15">
        <f>'Annual Financial Data'!M92/'Annual Financial Data'!M42</f>
        <v>6.33473602531162E-2</v>
      </c>
      <c r="N32" s="15">
        <f>'Annual Financial Data'!N92/'Annual Financial Data'!N42</f>
        <v>4.002694583132977E-2</v>
      </c>
      <c r="O32" s="15">
        <f>'Annual Financial Data'!O92/'Annual Financial Data'!O42</f>
        <v>0.51033734882397763</v>
      </c>
      <c r="P32" s="15">
        <f>'Annual Financial Data'!P92/'Annual Financial Data'!P42</f>
        <v>0.1199969522824403</v>
      </c>
      <c r="Q32" s="15">
        <f>'Annual Financial Data'!Q92/'Annual Financial Data'!Q42</f>
        <v>3.1277596306237249E-2</v>
      </c>
      <c r="R32" s="15">
        <f>'Annual Financial Data'!R92/'Annual Financial Data'!R42</f>
        <v>9.2281077294027476E-3</v>
      </c>
      <c r="S32" s="15">
        <f>'Annual Financial Data'!S92/'Annual Financial Data'!S42</f>
        <v>6.1831840200476489E-2</v>
      </c>
      <c r="T32" s="15">
        <f>'Annual Financial Data'!T92/'Annual Financial Data'!T42</f>
        <v>0.11355129947363622</v>
      </c>
      <c r="U32" s="15">
        <f>'Annual Financial Data'!U92/'Annual Financial Data'!U42</f>
        <v>0.24802040463568095</v>
      </c>
      <c r="V32" s="15">
        <f>'Annual Financial Data'!V92/'Annual Financial Data'!V42</f>
        <v>-0.28847628881538162</v>
      </c>
      <c r="W32" s="15">
        <f>'Annual Financial Data'!W92/'Annual Financial Data'!W42</f>
        <v>1.638716744941986E-3</v>
      </c>
      <c r="X32" s="15">
        <f>'Annual Financial Data'!X92/'Annual Financial Data'!X42</f>
        <v>7.3532452061423064E-4</v>
      </c>
      <c r="Y32" s="15">
        <f>'Annual Financial Data'!Y92/'Annual Financial Data'!Y42</f>
        <v>1.4898942727985953E-2</v>
      </c>
      <c r="Z32" s="15">
        <f>'Annual Financial Data'!Z92/'Annual Financial Data'!Z42</f>
        <v>7.7469842189435212E-4</v>
      </c>
      <c r="AA32" s="15">
        <f>'Annual Financial Data'!AA92/'Annual Financial Data'!AA42</f>
        <v>3.4397800084732748E-2</v>
      </c>
      <c r="AB32" s="15">
        <f>'Annual Financial Data'!AB92/'Annual Financial Data'!AB42</f>
        <v>0.10462213681073586</v>
      </c>
      <c r="AC32" s="15">
        <f>'Annual Financial Data'!AC92/'Annual Financial Data'!AC42</f>
        <v>0.32441042438261386</v>
      </c>
      <c r="AD32" s="15">
        <f>'Annual Financial Data'!AD92/'Annual Financial Data'!AD42</f>
        <v>-1.3882334024696779E-2</v>
      </c>
      <c r="AE32" s="15">
        <f>'Annual Financial Data'!AE92/'Annual Financial Data'!AE42</f>
        <v>0</v>
      </c>
      <c r="AF32" s="15">
        <f>'Annual Financial Data'!AF92/'Annual Financial Data'!AF42</f>
        <v>0</v>
      </c>
      <c r="AG32" s="15">
        <f>'Annual Financial Data'!AG92/'Annual Financial Data'!AG42</f>
        <v>8.0667461666792756E-2</v>
      </c>
      <c r="AH32" s="15">
        <f>'Annual Financial Data'!AH92/'Annual Financial Data'!AH42</f>
        <v>8.0487723759064239E-2</v>
      </c>
      <c r="AI32" s="15">
        <f>'Annual Financial Data'!AI92/'Annual Financial Data'!AI42</f>
        <v>6.2163106600661308E-2</v>
      </c>
      <c r="AJ32" s="15">
        <f>'Annual Financial Data'!AJ92/'Annual Financial Data'!AJ42</f>
        <v>3.4339081390120645E-2</v>
      </c>
      <c r="AK32" s="19" t="s">
        <v>332</v>
      </c>
    </row>
    <row r="33" spans="1:37" ht="14.25" x14ac:dyDescent="0.2">
      <c r="A33" s="14" t="s">
        <v>333</v>
      </c>
      <c r="B33" s="15">
        <f>'Annual Financial Data'!B92/('Annual Financial Data'!B22+'Annual Financial Data'!B23+'Annual Financial Data'!B18+'Annual Financial Data'!B35)</f>
        <v>4.4131262586416219E-2</v>
      </c>
      <c r="C33" s="15" t="s">
        <v>291</v>
      </c>
      <c r="D33" s="15">
        <f>'Annual Financial Data'!D92/('Annual Financial Data'!D22+'Annual Financial Data'!D23+'Annual Financial Data'!D18+'Annual Financial Data'!D35)</f>
        <v>0.10821163770323623</v>
      </c>
      <c r="E33" s="15">
        <f>'Annual Financial Data'!E92/('Annual Financial Data'!E22+'Annual Financial Data'!E23+'Annual Financial Data'!E18+'Annual Financial Data'!E35)</f>
        <v>0.17667622735676083</v>
      </c>
      <c r="F33" s="15">
        <f>'Annual Financial Data'!F92/('Annual Financial Data'!F22+'Annual Financial Data'!F23+'Annual Financial Data'!F18+'Annual Financial Data'!F35)</f>
        <v>7.1660338895540587E-4</v>
      </c>
      <c r="G33" s="15">
        <f>'Annual Financial Data'!G92/('Annual Financial Data'!G22+'Annual Financial Data'!G23+'Annual Financial Data'!G18+'Annual Financial Data'!G35)</f>
        <v>6.933499622077563E-2</v>
      </c>
      <c r="H33" s="15">
        <f>'Annual Financial Data'!H92/('Annual Financial Data'!H22+'Annual Financial Data'!H23+'Annual Financial Data'!H18+'Annual Financial Data'!H35)</f>
        <v>0.10932906599307753</v>
      </c>
      <c r="I33" s="15">
        <f>'Annual Financial Data'!I92/('Annual Financial Data'!I22+'Annual Financial Data'!I23+'Annual Financial Data'!I18+'Annual Financial Data'!I35)</f>
        <v>1.3673866574685093E-2</v>
      </c>
      <c r="J33" s="15" t="s">
        <v>291</v>
      </c>
      <c r="K33" s="15">
        <f>'Annual Financial Data'!K92/('Annual Financial Data'!K22+'Annual Financial Data'!K23+'Annual Financial Data'!K18+'Annual Financial Data'!K35)</f>
        <v>0.16315505950240772</v>
      </c>
      <c r="L33" s="15" t="s">
        <v>291</v>
      </c>
      <c r="M33" s="15">
        <f>'Annual Financial Data'!M92/('Annual Financial Data'!M22+'Annual Financial Data'!M23+'Annual Financial Data'!M18+'Annual Financial Data'!M35)</f>
        <v>0.42016306977407697</v>
      </c>
      <c r="N33" s="15">
        <f>'Annual Financial Data'!N92/('Annual Financial Data'!N22+'Annual Financial Data'!N23+'Annual Financial Data'!N18+'Annual Financial Data'!N35)</f>
        <v>0.1366340017707425</v>
      </c>
      <c r="O33" s="15">
        <f>'Annual Financial Data'!O92/('Annual Financial Data'!O22+'Annual Financial Data'!O23+'Annual Financial Data'!O18+'Annual Financial Data'!O35)</f>
        <v>9.1285874791575754</v>
      </c>
      <c r="P33" s="15">
        <f>'Annual Financial Data'!P92/('Annual Financial Data'!P22+'Annual Financial Data'!P23+'Annual Financial Data'!P18+'Annual Financial Data'!P35)</f>
        <v>2.3258721125373869</v>
      </c>
      <c r="Q33" s="15">
        <f>'Annual Financial Data'!Q92/('Annual Financial Data'!Q22+'Annual Financial Data'!Q23+'Annual Financial Data'!Q18+'Annual Financial Data'!Q35)</f>
        <v>9.7414922677830362E-2</v>
      </c>
      <c r="R33" s="15">
        <f>'Annual Financial Data'!R92/('Annual Financial Data'!R22+'Annual Financial Data'!R23+'Annual Financial Data'!R18+'Annual Financial Data'!R35)</f>
        <v>0.38833801744066865</v>
      </c>
      <c r="S33" s="15" t="s">
        <v>291</v>
      </c>
      <c r="T33" s="15" t="s">
        <v>291</v>
      </c>
      <c r="U33" s="15">
        <f>'Annual Financial Data'!U92/('Annual Financial Data'!U22+'Annual Financial Data'!U23+'Annual Financial Data'!U18+'Annual Financial Data'!U35)</f>
        <v>1.4806503945755964</v>
      </c>
      <c r="V33" s="15">
        <f>'Annual Financial Data'!V92/('Annual Financial Data'!V22+'Annual Financial Data'!V23+'Annual Financial Data'!V18+'Annual Financial Data'!V35)</f>
        <v>-0.29037735431808065</v>
      </c>
      <c r="W33" s="15" t="s">
        <v>291</v>
      </c>
      <c r="X33" s="15">
        <f>'Annual Financial Data'!X92/('Annual Financial Data'!X22+'Annual Financial Data'!X23+'Annual Financial Data'!X18+'Annual Financial Data'!X35)</f>
        <v>4.0592853066827063E-2</v>
      </c>
      <c r="Y33" s="15">
        <f>'Annual Financial Data'!Y92/('Annual Financial Data'!Y22+'Annual Financial Data'!Y23+'Annual Financial Data'!Y18+'Annual Financial Data'!Y35)</f>
        <v>2.0863855037298179E-2</v>
      </c>
      <c r="Z33" s="15">
        <f>'Annual Financial Data'!Z92/('Annual Financial Data'!Z22+'Annual Financial Data'!Z23+'Annual Financial Data'!Z18+'Annual Financial Data'!Z35)</f>
        <v>4.3025937550678897E-3</v>
      </c>
      <c r="AA33" s="15">
        <f>'Annual Financial Data'!AA92/('Annual Financial Data'!AA22+'Annual Financial Data'!AA23+'Annual Financial Data'!AA18+'Annual Financial Data'!AA35)</f>
        <v>0.12990109560139732</v>
      </c>
      <c r="AB33" s="15" t="s">
        <v>291</v>
      </c>
      <c r="AC33" s="15">
        <f>'Annual Financial Data'!AC92/('Annual Financial Data'!AC22+'Annual Financial Data'!AC23+'Annual Financial Data'!AC18+'Annual Financial Data'!AC35)</f>
        <v>1.2918761499607403</v>
      </c>
      <c r="AD33" s="15">
        <f>'Annual Financial Data'!AD92/('Annual Financial Data'!AD22+'Annual Financial Data'!AD23+'Annual Financial Data'!AD18+'Annual Financial Data'!AD35)</f>
        <v>-7.2748081300986256E-2</v>
      </c>
      <c r="AE33" s="15" t="s">
        <v>291</v>
      </c>
      <c r="AF33" s="15" t="s">
        <v>291</v>
      </c>
      <c r="AG33" s="15">
        <f>'Annual Financial Data'!AG92/('Annual Financial Data'!AG22+'Annual Financial Data'!AG23+'Annual Financial Data'!AG18+'Annual Financial Data'!AG35)</f>
        <v>1385.2905982905984</v>
      </c>
      <c r="AH33" s="15" t="s">
        <v>291</v>
      </c>
      <c r="AI33" s="15" t="s">
        <v>291</v>
      </c>
      <c r="AJ33" s="15">
        <f>'Annual Financial Data'!AJ92/('Annual Financial Data'!AJ22+'Annual Financial Data'!AJ23+'Annual Financial Data'!AJ18+'Annual Financial Data'!AJ35)</f>
        <v>3.465650908481771E-2</v>
      </c>
      <c r="AK33" s="19" t="s">
        <v>334</v>
      </c>
    </row>
    <row r="34" spans="1:37" ht="14.25" x14ac:dyDescent="0.2">
      <c r="A34" s="14" t="s">
        <v>335</v>
      </c>
      <c r="B34" s="15">
        <f>'Annual Financial Data'!B92/'Financial Ratios'!B37</f>
        <v>4.0260972299097746E-2</v>
      </c>
      <c r="C34" s="15">
        <f>'Annual Financial Data'!C92/'Financial Ratios'!C37</f>
        <v>0.4545021119743084</v>
      </c>
      <c r="D34" s="15">
        <f>'Annual Financial Data'!D92/'Financial Ratios'!D37</f>
        <v>-1.9826806692773229</v>
      </c>
      <c r="E34" s="15">
        <f>'Annual Financial Data'!E92/'Financial Ratios'!E37</f>
        <v>0.29925323608435406</v>
      </c>
      <c r="F34" s="15">
        <f>'Annual Financial Data'!F92/'Financial Ratios'!F37</f>
        <v>-0.33541666666666664</v>
      </c>
      <c r="G34" s="15">
        <f>'Annual Financial Data'!G92/'Financial Ratios'!G37</f>
        <v>0.11250343659581828</v>
      </c>
      <c r="H34" s="15">
        <f>'Annual Financial Data'!H92/'Financial Ratios'!H37</f>
        <v>0.30567412527315618</v>
      </c>
      <c r="I34" s="15">
        <f>'Annual Financial Data'!I92/'Financial Ratios'!I37</f>
        <v>16.926536064113982</v>
      </c>
      <c r="J34" s="15">
        <f>'Annual Financial Data'!J92/'Financial Ratios'!J37</f>
        <v>0.13904644053213014</v>
      </c>
      <c r="K34" s="15">
        <f>'Annual Financial Data'!K92/'Financial Ratios'!K37</f>
        <v>0.46703453740838913</v>
      </c>
      <c r="L34" s="15">
        <f>'Annual Financial Data'!L92/'Financial Ratios'!L37</f>
        <v>6.03162364798671E-2</v>
      </c>
      <c r="M34" s="15">
        <f>'Annual Financial Data'!M92/'Financial Ratios'!M37</f>
        <v>0.1620894616486501</v>
      </c>
      <c r="N34" s="15">
        <f>'Annual Financial Data'!N92/'Financial Ratios'!N37</f>
        <v>0.20925723624603887</v>
      </c>
      <c r="O34" s="15">
        <f>'Annual Financial Data'!O92/'Financial Ratios'!O37</f>
        <v>1.6587028180655876</v>
      </c>
      <c r="P34" s="15">
        <f>'Annual Financial Data'!P92/'Financial Ratios'!P37</f>
        <v>0.17470030039989826</v>
      </c>
      <c r="Q34" s="15">
        <f>'Annual Financial Data'!Q92/'Financial Ratios'!Q37</f>
        <v>8.0298315682647772</v>
      </c>
      <c r="R34" s="15">
        <f>'Annual Financial Data'!R92/'Financial Ratios'!R37</f>
        <v>9.6649017085891804E-3</v>
      </c>
      <c r="S34" s="15">
        <f>'Annual Financial Data'!S92/'Financial Ratios'!S37</f>
        <v>4.198960141271443</v>
      </c>
      <c r="T34" s="15">
        <f>'Annual Financial Data'!T92/'Financial Ratios'!T37</f>
        <v>0.40088236991946546</v>
      </c>
      <c r="U34" s="15">
        <f>'Annual Financial Data'!U92/'Financial Ratios'!U37</f>
        <v>1.3162016098016485</v>
      </c>
      <c r="V34" s="15">
        <f>'Annual Financial Data'!V92/'Financial Ratios'!V37</f>
        <v>1.141492683986979</v>
      </c>
      <c r="W34" s="15" t="s">
        <v>291</v>
      </c>
      <c r="X34" s="15">
        <f>'Annual Financial Data'!X92/'Financial Ratios'!X37</f>
        <v>-4.8521584915538893E-3</v>
      </c>
      <c r="Y34" s="15">
        <f>'Annual Financial Data'!Y92/'Financial Ratios'!Y37</f>
        <v>6.8165923759340899E-2</v>
      </c>
      <c r="Z34" s="15">
        <f>'Annual Financial Data'!Z92/'Financial Ratios'!Z37</f>
        <v>-4.4119313457567904E-3</v>
      </c>
      <c r="AA34" s="15">
        <f>'Annual Financial Data'!AA92/'Financial Ratios'!AA37</f>
        <v>-0.15559535872082833</v>
      </c>
      <c r="AB34" s="15">
        <f>'Annual Financial Data'!AB92/'Financial Ratios'!AB37</f>
        <v>0.76267893038615864</v>
      </c>
      <c r="AC34" s="15">
        <f>'Annual Financial Data'!AC92/'Financial Ratios'!AC37</f>
        <v>0.93428964932725922</v>
      </c>
      <c r="AD34" s="15">
        <f>'Annual Financial Data'!AD92/'Financial Ratios'!AD37</f>
        <v>0.10781651651394798</v>
      </c>
      <c r="AE34" s="15">
        <f>'Annual Financial Data'!AE92/'Financial Ratios'!AE37</f>
        <v>0</v>
      </c>
      <c r="AF34" s="15">
        <f>'Annual Financial Data'!AF92/'Financial Ratios'!AF37</f>
        <v>0</v>
      </c>
      <c r="AG34" s="15">
        <f>'Annual Financial Data'!AG92/'Financial Ratios'!AG37</f>
        <v>0.13042692791912322</v>
      </c>
      <c r="AH34" s="15">
        <f>'Annual Financial Data'!AH92/'Financial Ratios'!AH37</f>
        <v>0.28023156941122246</v>
      </c>
      <c r="AI34" s="15">
        <f>'Annual Financial Data'!AI92/'Financial Ratios'!AI37</f>
        <v>0.17737813902903729</v>
      </c>
      <c r="AJ34" s="15">
        <f>'Annual Financial Data'!AJ92/'Financial Ratios'!AJ37</f>
        <v>4.1680830421781074</v>
      </c>
      <c r="AK34" s="19" t="s">
        <v>336</v>
      </c>
    </row>
    <row r="35" spans="1:37" x14ac:dyDescent="0.2"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</row>
    <row r="36" spans="1:37" ht="14.25" x14ac:dyDescent="0.2">
      <c r="A36" s="14" t="s">
        <v>337</v>
      </c>
      <c r="B36" s="15">
        <f>'Annual Financial Data'!B41/'Annual Financial Data'!B76</f>
        <v>13.176583308026771</v>
      </c>
      <c r="C36" s="15">
        <f>'Annual Financial Data'!C41/'Annual Financial Data'!C76</f>
        <v>76.491551501497369</v>
      </c>
      <c r="D36" s="15">
        <f>'Annual Financial Data'!D41/'Annual Financial Data'!D76</f>
        <v>0.91273094435976354</v>
      </c>
      <c r="E36" s="15">
        <f>'Annual Financial Data'!E41/'Annual Financial Data'!E76</f>
        <v>14.485306024115419</v>
      </c>
      <c r="F36" s="15">
        <f>'Annual Financial Data'!F41/'Annual Financial Data'!F76</f>
        <v>0.96052631578947367</v>
      </c>
      <c r="G36" s="15">
        <f>'Annual Financial Data'!G41/'Annual Financial Data'!G76</f>
        <v>9.9430269071111645</v>
      </c>
      <c r="H36" s="15">
        <f>'Annual Financial Data'!H41/'Annual Financial Data'!H76</f>
        <v>22.820539948923752</v>
      </c>
      <c r="I36" s="15" t="s">
        <v>291</v>
      </c>
      <c r="J36" s="15" t="s">
        <v>291</v>
      </c>
      <c r="K36" s="15">
        <f>'Annual Financial Data'!K41/'Annual Financial Data'!K76</f>
        <v>9.7643252775077425</v>
      </c>
      <c r="L36" s="15">
        <f>'Annual Financial Data'!L41/'Annual Financial Data'!L76</f>
        <v>3.7531006034345986</v>
      </c>
      <c r="M36" s="15">
        <f>'Annual Financial Data'!M41/'Annual Financial Data'!M76</f>
        <v>6.9753427910013652</v>
      </c>
      <c r="N36" s="15">
        <f>'Annual Financial Data'!N41/'Annual Financial Data'!N76</f>
        <v>4.9451148144466428</v>
      </c>
      <c r="O36" s="15">
        <f>'Annual Financial Data'!O41/'Annual Financial Data'!O76</f>
        <v>2.3808429664557718</v>
      </c>
      <c r="P36" s="15">
        <f>'Annual Financial Data'!P41/'Annual Financial Data'!P76</f>
        <v>9.6768295943416867</v>
      </c>
      <c r="Q36" s="15">
        <f>'Annual Financial Data'!Q41/'Annual Financial Data'!Q76</f>
        <v>13.503683995088007</v>
      </c>
      <c r="R36" s="15">
        <f>'Annual Financial Data'!R41/'Annual Financial Data'!R76</f>
        <v>63.799872662516201</v>
      </c>
      <c r="S36" s="15">
        <f>'Annual Financial Data'!S41/'Annual Financial Data'!S76</f>
        <v>6.6670183534766956</v>
      </c>
      <c r="T36" s="15" t="s">
        <v>291</v>
      </c>
      <c r="U36" s="15">
        <f>'Annual Financial Data'!U41/'Annual Financial Data'!U76</f>
        <v>1.4695100683829259</v>
      </c>
      <c r="V36" s="15">
        <f>'Annual Financial Data'!V41/'Annual Financial Data'!V76</f>
        <v>5.4621905040104841E-2</v>
      </c>
      <c r="W36" s="15" t="s">
        <v>291</v>
      </c>
      <c r="X36" s="15">
        <f>'Annual Financial Data'!X41/'Annual Financial Data'!X76</f>
        <v>1.2494037888083422E-2</v>
      </c>
      <c r="Y36" s="15">
        <f>'Annual Financial Data'!Y41/'Annual Financial Data'!Y76</f>
        <v>2.4393919428338862</v>
      </c>
      <c r="Z36" s="15">
        <f>'Annual Financial Data'!Z41/'Annual Financial Data'!Z76</f>
        <v>0.25133779982746596</v>
      </c>
      <c r="AA36" s="15">
        <f>'Annual Financial Data'!AA41/'Annual Financial Data'!AA76</f>
        <v>0.6081282705642771</v>
      </c>
      <c r="AB36" s="15">
        <f>'Annual Financial Data'!AB41/'Annual Financial Data'!AB76</f>
        <v>23.515664814503001</v>
      </c>
      <c r="AC36" s="15">
        <f>'Annual Financial Data'!AC41/'Annual Financial Data'!AC76</f>
        <v>1.8705476546215851</v>
      </c>
      <c r="AD36" s="15">
        <f>'Annual Financial Data'!AD41/'Annual Financial Data'!AD76</f>
        <v>0.59089094647602691</v>
      </c>
      <c r="AE36" s="15">
        <f>'Annual Financial Data'!AE41/'Annual Financial Data'!AE76</f>
        <v>0.11864298942640528</v>
      </c>
      <c r="AF36" s="15">
        <f>'Annual Financial Data'!AF41/'Annual Financial Data'!AF76</f>
        <v>1.1166136826552626</v>
      </c>
      <c r="AG36" s="15">
        <f>'Annual Financial Data'!AG41/'Annual Financial Data'!AG76</f>
        <v>3.4615601746711051</v>
      </c>
      <c r="AH36" s="15">
        <f>'Annual Financial Data'!AH41/'Annual Financial Data'!AH76</f>
        <v>1127.418158567775</v>
      </c>
      <c r="AI36" s="15">
        <f>'Annual Financial Data'!AI41/'Annual Financial Data'!AI76</f>
        <v>7.5593343636125923</v>
      </c>
      <c r="AJ36" s="15">
        <f>'Annual Financial Data'!AJ41/'Annual Financial Data'!AJ76</f>
        <v>9.9484326492486055</v>
      </c>
      <c r="AK36" s="19" t="s">
        <v>338</v>
      </c>
    </row>
    <row r="37" spans="1:37" ht="14.25" x14ac:dyDescent="0.2">
      <c r="A37" s="14" t="s">
        <v>339</v>
      </c>
      <c r="B37" s="20">
        <f>'Annual Financial Data'!B41-'Annual Financial Data'!B76</f>
        <v>5172503</v>
      </c>
      <c r="C37" s="20">
        <f>'Annual Financial Data'!C41-'Annual Financial Data'!C76</f>
        <v>2747666</v>
      </c>
      <c r="D37" s="20">
        <f>'Annual Financial Data'!D41-'Annual Financial Data'!D76</f>
        <v>-224720</v>
      </c>
      <c r="E37" s="20">
        <f>'Annual Financial Data'!E41-'Annual Financial Data'!E76</f>
        <v>3414466</v>
      </c>
      <c r="F37" s="20">
        <f>'Annual Financial Data'!F41-'Annual Financial Data'!F76</f>
        <v>-480</v>
      </c>
      <c r="G37" s="20">
        <f>'Annual Financial Data'!G41-'Annual Financial Data'!G76</f>
        <v>10013543</v>
      </c>
      <c r="H37" s="20">
        <f>'Annual Financial Data'!H41-'Annual Financial Data'!H76</f>
        <v>598101</v>
      </c>
      <c r="I37" s="20">
        <f>'Annual Financial Data'!I41-'Annual Financial Data'!I76</f>
        <v>4492</v>
      </c>
      <c r="J37" s="20">
        <f>'Annual Financial Data'!J41-'Annual Financial Data'!J76</f>
        <v>657809</v>
      </c>
      <c r="K37" s="20">
        <f>'Annual Financial Data'!K41-'Annual Financial Data'!K76</f>
        <v>1938362</v>
      </c>
      <c r="L37" s="20">
        <f>'Annual Financial Data'!L41-'Annual Financial Data'!L76</f>
        <v>503231</v>
      </c>
      <c r="M37" s="20">
        <f>'Annual Financial Data'!M41-'Annual Financial Data'!M76</f>
        <v>20133320</v>
      </c>
      <c r="N37" s="20">
        <f>'Annual Financial Data'!N41-'Annual Financial Data'!N76</f>
        <v>11072592</v>
      </c>
      <c r="O37" s="20">
        <f>'Annual Financial Data'!O41-'Annual Financial Data'!O76</f>
        <v>7832394</v>
      </c>
      <c r="P37" s="20">
        <f>'Annual Financial Data'!P41-'Annual Financial Data'!P76</f>
        <v>1784954</v>
      </c>
      <c r="Q37" s="20">
        <f>'Annual Financial Data'!Q41-'Annual Financial Data'!Q76</f>
        <v>122186</v>
      </c>
      <c r="R37" s="20">
        <f>'Annual Financial Data'!R41-'Annual Financial Data'!R76</f>
        <v>706426222</v>
      </c>
      <c r="S37" s="20">
        <f>'Annual Financial Data'!S41-'Annual Financial Data'!S76</f>
        <v>7928000</v>
      </c>
      <c r="T37" s="20">
        <f>'Annual Financial Data'!T41-'Annual Financial Data'!T76</f>
        <v>5352857</v>
      </c>
      <c r="U37" s="20">
        <f>'Annual Financial Data'!U41-'Annual Financial Data'!U76</f>
        <v>2545531</v>
      </c>
      <c r="V37" s="20">
        <f>'Annual Financial Data'!V41-'Annual Financial Data'!V76</f>
        <v>-1058295</v>
      </c>
      <c r="W37" s="20">
        <f>'Annual Financial Data'!W41-'Annual Financial Data'!W76</f>
        <v>0</v>
      </c>
      <c r="X37" s="20">
        <f>'Annual Financial Data'!X41-'Annual Financial Data'!X76</f>
        <v>-542439</v>
      </c>
      <c r="Y37" s="20">
        <f>'Annual Financial Data'!Y41-'Annual Financial Data'!Y76</f>
        <v>1725877</v>
      </c>
      <c r="Z37" s="20">
        <f>'Annual Financial Data'!Z41-'Annual Financial Data'!Z76</f>
        <v>-679521</v>
      </c>
      <c r="AA37" s="20">
        <f>'Annual Financial Data'!AA41-'Annual Financial Data'!AA76</f>
        <v>-26983337</v>
      </c>
      <c r="AB37" s="20">
        <f>'Annual Financial Data'!AB41-'Annual Financial Data'!AB76</f>
        <v>4011616</v>
      </c>
      <c r="AC37" s="20">
        <f>'Annual Financial Data'!AC41-'Annual Financial Data'!AC76</f>
        <v>235975</v>
      </c>
      <c r="AD37" s="20">
        <f>'Annual Financial Data'!AD41-'Annual Financial Data'!AD76</f>
        <v>-1519897</v>
      </c>
      <c r="AE37" s="20">
        <f>'Annual Financial Data'!AE41-'Annual Financial Data'!AE76</f>
        <v>-512547</v>
      </c>
      <c r="AF37" s="20">
        <f>'Annual Financial Data'!AF41-'Annual Financial Data'!AF76</f>
        <v>683423</v>
      </c>
      <c r="AG37" s="20">
        <f>'Annual Financial Data'!AG41-'Annual Financial Data'!AG76</f>
        <v>2485361</v>
      </c>
      <c r="AH37" s="20">
        <f>'Annual Financial Data'!AH41-'Annual Financial Data'!AH76</f>
        <v>1761718</v>
      </c>
      <c r="AI37" s="20">
        <f>'Annual Financial Data'!AI41-'Annual Financial Data'!AI76</f>
        <v>1956656</v>
      </c>
      <c r="AJ37" s="20">
        <f>'Annual Financial Data'!AJ41-'Annual Financial Data'!AJ76</f>
        <v>325714</v>
      </c>
      <c r="AK37" s="19" t="s">
        <v>340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mhasan</dc:creator>
  <cp:lastModifiedBy>Alhareth Migdady</cp:lastModifiedBy>
  <dcterms:created xsi:type="dcterms:W3CDTF">2024-06-25T06:24:41Z</dcterms:created>
  <dcterms:modified xsi:type="dcterms:W3CDTF">2025-07-07T07:16:37Z</dcterms:modified>
</cp:coreProperties>
</file>